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i\Ceusbs\podatki\energetika\"/>
    </mc:Choice>
  </mc:AlternateContent>
  <bookViews>
    <workbookView xWindow="0" yWindow="0" windowWidth="28800" windowHeight="13485"/>
  </bookViews>
  <sheets>
    <sheet name="Podatki" sheetId="1" r:id="rId1"/>
    <sheet name="Metodologija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V10" i="1" l="1"/>
  <c r="W7" i="1"/>
  <c r="V7" i="1"/>
  <c r="T13" i="1"/>
  <c r="T12" i="1"/>
  <c r="T6" i="1"/>
  <c r="T22" i="1" s="1"/>
  <c r="S13" i="1" l="1"/>
  <c r="S12" i="1"/>
  <c r="S6" i="1"/>
  <c r="S22" i="1" s="1"/>
  <c r="R13" i="1" l="1"/>
  <c r="R12" i="1"/>
  <c r="R6" i="1"/>
  <c r="R22" i="1" s="1"/>
  <c r="Q22" i="1" l="1"/>
  <c r="Q13" i="1"/>
  <c r="Q12" i="1"/>
  <c r="Q6" i="1"/>
  <c r="P22" i="1" l="1"/>
  <c r="O22" i="1"/>
  <c r="P13" i="1"/>
  <c r="P12" i="1"/>
  <c r="P6" i="1"/>
  <c r="O13" i="1" l="1"/>
  <c r="N13" i="1"/>
  <c r="M13" i="1"/>
  <c r="L13" i="1"/>
  <c r="K13" i="1"/>
  <c r="J13" i="1"/>
  <c r="I13" i="1"/>
  <c r="H13" i="1"/>
  <c r="G13" i="1"/>
  <c r="F13" i="1"/>
  <c r="E13" i="1"/>
  <c r="O12" i="1"/>
  <c r="N12" i="1"/>
  <c r="M12" i="1"/>
  <c r="L12" i="1"/>
  <c r="K12" i="1"/>
  <c r="J12" i="1"/>
  <c r="I12" i="1"/>
  <c r="H12" i="1"/>
  <c r="G12" i="1"/>
  <c r="F12" i="1"/>
  <c r="E12" i="1"/>
  <c r="D13" i="1"/>
  <c r="D12" i="1"/>
  <c r="O6" i="1"/>
  <c r="N6" i="1"/>
</calcChain>
</file>

<file path=xl/comments1.xml><?xml version="1.0" encoding="utf-8"?>
<comments xmlns="http://schemas.openxmlformats.org/spreadsheetml/2006/main">
  <authors>
    <author>Matjaž Česen</author>
  </authors>
  <commentList>
    <comment ref="P7" authorId="0" shapeId="0">
      <text>
        <r>
          <rPr>
            <b/>
            <sz val="9"/>
            <color indexed="81"/>
            <rFont val="Tahoma"/>
            <family val="2"/>
            <charset val="238"/>
          </rPr>
          <t>Matjaž Česen:</t>
        </r>
        <r>
          <rPr>
            <sz val="9"/>
            <color indexed="81"/>
            <rFont val="Tahoma"/>
            <family val="2"/>
            <charset val="238"/>
          </rPr>
          <t xml:space="preserve">
izrazit padec zaradi zaustavitve TET in manjšega obratovanja TEŠ</t>
        </r>
      </text>
    </comment>
  </commentList>
</comments>
</file>

<file path=xl/sharedStrings.xml><?xml version="1.0" encoding="utf-8"?>
<sst xmlns="http://schemas.openxmlformats.org/spreadsheetml/2006/main" count="39" uniqueCount="34">
  <si>
    <t>1. Povprečne  specifične emisije za električno energijo v Sloveniji</t>
  </si>
  <si>
    <t>(Emisije v SLO / Proizv. el.en. prag 50% NEK) * (1 + fizgub omrežja)</t>
  </si>
  <si>
    <t>Pretekli podatki</t>
  </si>
  <si>
    <t>CO2</t>
  </si>
  <si>
    <t>[kg CO2/kWhe]</t>
  </si>
  <si>
    <t>CH4</t>
  </si>
  <si>
    <t>[kg CH4/kWhe]</t>
  </si>
  <si>
    <t>N2O</t>
  </si>
  <si>
    <t>[kg N2O/kWhe]</t>
  </si>
  <si>
    <t>Skupaj TGP</t>
  </si>
  <si>
    <t>[kg CO2ekv/kWhe]</t>
  </si>
  <si>
    <t>GWP</t>
  </si>
  <si>
    <t>[kg CO2/kWht]</t>
  </si>
  <si>
    <t>[kg CO2ekv/kWht]</t>
  </si>
  <si>
    <t>TGP</t>
  </si>
  <si>
    <t>(Emisije v SLO / (Proizv. el.en. prag 50% NEK - Proizv. samopr. TE) * (1 + fizgub omrežja)</t>
  </si>
  <si>
    <t>Faktor izgub v omrežju:</t>
  </si>
  <si>
    <t>Izgube/ končna poraba (SURS, Električna energija - SI-STAT)</t>
  </si>
  <si>
    <t>Opis metodologije izračuna:</t>
  </si>
  <si>
    <t>Emisije CO2/TGP iz proizvodnje daljinske toplote</t>
  </si>
  <si>
    <t>Raba energije enot za proizvodnjo daljinske toplote po gorivih (vir: SURS) je pomnožena z emisijskimi faktorji (CO2, CH4, N2O) za CRF sektor 1.A.1.a Proizvodnja električne energije in toplote (vir: ARSO) in agregirana z upoštevanjem GWP vrednosti 4AR.</t>
  </si>
  <si>
    <t>Emisije CO2/TGP iz proizvodnje daljinske toplote so deljene s porabo daljinske toplote (končna) = Neto proizvodnja - izgube v omrežju (vir SURS)</t>
  </si>
  <si>
    <t>Emisije CO2/TGP na enoto daljinske toplote</t>
  </si>
  <si>
    <t>Emisije CO2/TGP iz proizovdnje električne energije</t>
  </si>
  <si>
    <t>Emisije CO2/TGP iz proizvodnje električne enegije in toplote iz evidenc emisij TGP (vir: ARSO, CRF sektor 1.A.1.a) so zmanjšanje za emisije CO2/TGP iz proizvodnje daljinske toplote (glej zgoraj)</t>
  </si>
  <si>
    <t>Emisije CO2/TGP na enoto električne energije</t>
  </si>
  <si>
    <t>Proizvodnja samoproizvajalcev - vir SURS (ker so emisije iz samoproizvajalcev v industriji zajete v evidencah emisij v sektorjih 1.A.2)</t>
  </si>
  <si>
    <t>Proizvodnja električne energije na pragu brez polovice proizvodnje NEK (ker je lastnica polovice NEK Hrvaška) - vir SURS</t>
  </si>
  <si>
    <t>Faktor izgub v omrežju = izgube v omrežju/končna poraba električne energije (vir: SURS) - da pridemo na nivo porabnikov</t>
  </si>
  <si>
    <t>2. Povprečne specifične emisije daljinske toplote (na nivoju končne porabe)</t>
  </si>
  <si>
    <t>Emisije CO2/TGP iz proizvodnje električne energije so deljene s proizvodnjo električne energije v Sloveniji na pragu brez polovice proizvodnje iz NEK, proizvodnje samoproizvajalcev ter proizvodnje električne energije v črpalnih elektrarnah, povečano za faktor izgub v omrežjih.</t>
  </si>
  <si>
    <t>Proizvodnja črpalnih HE - vir SURS</t>
  </si>
  <si>
    <t>Povprečje 2016-2018</t>
  </si>
  <si>
    <t>2002-2018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</si>
</sst>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6" x14ac:knownFonts="1"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sz val="16"/>
      <color theme="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/>
    <xf numFmtId="164" fontId="2" fillId="0" borderId="0" xfId="0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/>
    <xf numFmtId="9" fontId="0" fillId="0" borderId="0" xfId="0" applyNumberFormat="1"/>
    <xf numFmtId="0" fontId="0" fillId="0" borderId="0" xfId="0" applyFill="1"/>
    <xf numFmtId="0" fontId="1" fillId="0" borderId="0" xfId="0" applyFont="1" applyFill="1"/>
    <xf numFmtId="164" fontId="2" fillId="0" borderId="0" xfId="0" applyNumberFormat="1" applyFont="1" applyFill="1"/>
    <xf numFmtId="164" fontId="0" fillId="0" borderId="0" xfId="0" applyNumberFormat="1" applyFill="1"/>
    <xf numFmtId="9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Povprečni EF za TGP za porabljeno el. en.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Podatki!$D$6:$T$6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Podatki!$D$10:$T$10</c:f>
              <c:numCache>
                <c:formatCode>#,##0.000</c:formatCode>
                <c:ptCount val="17"/>
                <c:pt idx="0">
                  <c:v>0.57849825523840026</c:v>
                </c:pt>
                <c:pt idx="1">
                  <c:v>0.58093029870166113</c:v>
                </c:pt>
                <c:pt idx="2">
                  <c:v>0.53319851975953636</c:v>
                </c:pt>
                <c:pt idx="3">
                  <c:v>0.55362775545226273</c:v>
                </c:pt>
                <c:pt idx="4">
                  <c:v>0.55287811454056646</c:v>
                </c:pt>
                <c:pt idx="5">
                  <c:v>0.58264516041920567</c:v>
                </c:pt>
                <c:pt idx="6">
                  <c:v>0.5060256607878183</c:v>
                </c:pt>
                <c:pt idx="7">
                  <c:v>0.48251630769961718</c:v>
                </c:pt>
                <c:pt idx="8">
                  <c:v>0.49343707156556804</c:v>
                </c:pt>
                <c:pt idx="9">
                  <c:v>0.51865341551991362</c:v>
                </c:pt>
                <c:pt idx="10">
                  <c:v>0.49869864692877713</c:v>
                </c:pt>
                <c:pt idx="11">
                  <c:v>0.45152788334020744</c:v>
                </c:pt>
                <c:pt idx="12">
                  <c:v>0.31749048788802803</c:v>
                </c:pt>
                <c:pt idx="13">
                  <c:v>0.37974175216509326</c:v>
                </c:pt>
                <c:pt idx="14">
                  <c:v>0.37174752062953675</c:v>
                </c:pt>
                <c:pt idx="15">
                  <c:v>0.37871889880597087</c:v>
                </c:pt>
                <c:pt idx="16">
                  <c:v>0.35460973222293662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20-4B53-B773-2BD7FFD6A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5831424"/>
        <c:axId val="865833504"/>
      </c:lineChart>
      <c:catAx>
        <c:axId val="86583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65833504"/>
        <c:crosses val="autoZero"/>
        <c:auto val="1"/>
        <c:lblAlgn val="ctr"/>
        <c:lblOffset val="100"/>
        <c:noMultiLvlLbl val="0"/>
      </c:catAx>
      <c:valAx>
        <c:axId val="86583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[kgCO2ekv/kWh]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6583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Povprečni EF za TGP za porabljeno </a:t>
            </a:r>
            <a:r>
              <a:rPr lang="sl-SI"/>
              <a:t>dalj.</a:t>
            </a:r>
            <a:r>
              <a:rPr lang="sl-SI" baseline="0"/>
              <a:t> toploto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Podatki!$D$6:$T$6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Podatki!$D$25:$T$25</c:f>
              <c:numCache>
                <c:formatCode>#,##0.000</c:formatCode>
                <c:ptCount val="17"/>
                <c:pt idx="0">
                  <c:v>0.35152030342755264</c:v>
                </c:pt>
                <c:pt idx="1">
                  <c:v>0.38677236522670466</c:v>
                </c:pt>
                <c:pt idx="2">
                  <c:v>0.35677098648141764</c:v>
                </c:pt>
                <c:pt idx="3">
                  <c:v>0.37241771176321092</c:v>
                </c:pt>
                <c:pt idx="4">
                  <c:v>0.35338526565406619</c:v>
                </c:pt>
                <c:pt idx="5">
                  <c:v>0.39107452724677233</c:v>
                </c:pt>
                <c:pt idx="6">
                  <c:v>0.37289943099408435</c:v>
                </c:pt>
                <c:pt idx="7">
                  <c:v>0.35570303484286564</c:v>
                </c:pt>
                <c:pt idx="8">
                  <c:v>0.36030062413566954</c:v>
                </c:pt>
                <c:pt idx="9">
                  <c:v>0.34321203166739728</c:v>
                </c:pt>
                <c:pt idx="10">
                  <c:v>0.33362440838816892</c:v>
                </c:pt>
                <c:pt idx="11">
                  <c:v>0.34014312103198968</c:v>
                </c:pt>
                <c:pt idx="12">
                  <c:v>0.35085959123075622</c:v>
                </c:pt>
                <c:pt idx="13">
                  <c:v>0.35342961420264313</c:v>
                </c:pt>
                <c:pt idx="14">
                  <c:v>0.34236743615239501</c:v>
                </c:pt>
                <c:pt idx="15">
                  <c:v>0.35608265369144992</c:v>
                </c:pt>
                <c:pt idx="16">
                  <c:v>0.37436762598553175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E7-470C-8EE3-587DD466E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5831424"/>
        <c:axId val="865833504"/>
      </c:lineChart>
      <c:catAx>
        <c:axId val="86583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65833504"/>
        <c:crosses val="autoZero"/>
        <c:auto val="1"/>
        <c:lblAlgn val="ctr"/>
        <c:lblOffset val="100"/>
        <c:noMultiLvlLbl val="0"/>
      </c:catAx>
      <c:valAx>
        <c:axId val="86583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[kgCO2ekv/kWh]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6583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485775</xdr:colOff>
      <xdr:row>5</xdr:row>
      <xdr:rowOff>9525</xdr:rowOff>
    </xdr:from>
    <xdr:to>
      <xdr:col>31</xdr:col>
      <xdr:colOff>180975</xdr:colOff>
      <xdr:row>21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9525</xdr:colOff>
      <xdr:row>21</xdr:row>
      <xdr:rowOff>104775</xdr:rowOff>
    </xdr:from>
    <xdr:to>
      <xdr:col>31</xdr:col>
      <xdr:colOff>314325</xdr:colOff>
      <xdr:row>38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W25"/>
  <sheetViews>
    <sheetView tabSelected="1" topLeftCell="F1" workbookViewId="0">
      <selection activeCell="W28" sqref="W28"/>
    </sheetView>
  </sheetViews>
  <sheetFormatPr defaultRowHeight="12.75" x14ac:dyDescent="0.2"/>
  <cols>
    <col min="2" max="2" width="14.42578125" customWidth="1"/>
    <col min="3" max="3" width="16.42578125" bestFit="1" customWidth="1"/>
    <col min="21" max="21" width="9.140625" style="8"/>
  </cols>
  <sheetData>
    <row r="3" spans="1:23" ht="19.5" x14ac:dyDescent="0.25">
      <c r="B3" s="6" t="s">
        <v>0</v>
      </c>
    </row>
    <row r="5" spans="1:23" x14ac:dyDescent="0.2">
      <c r="B5" t="s">
        <v>1</v>
      </c>
      <c r="D5" t="s">
        <v>2</v>
      </c>
    </row>
    <row r="6" spans="1:23" x14ac:dyDescent="0.2">
      <c r="D6" s="2">
        <v>2002</v>
      </c>
      <c r="E6" s="2">
        <v>2003</v>
      </c>
      <c r="F6" s="2">
        <v>2004</v>
      </c>
      <c r="G6" s="2">
        <v>2005</v>
      </c>
      <c r="H6" s="2">
        <v>2006</v>
      </c>
      <c r="I6" s="2">
        <v>2007</v>
      </c>
      <c r="J6" s="2">
        <v>2008</v>
      </c>
      <c r="K6" s="2">
        <v>2009</v>
      </c>
      <c r="L6" s="2">
        <v>2010</v>
      </c>
      <c r="M6" s="2">
        <v>2011</v>
      </c>
      <c r="N6" s="2">
        <f t="shared" ref="N6:T6" si="0">+M6+1</f>
        <v>2012</v>
      </c>
      <c r="O6" s="2">
        <f t="shared" si="0"/>
        <v>2013</v>
      </c>
      <c r="P6" s="2">
        <f t="shared" si="0"/>
        <v>2014</v>
      </c>
      <c r="Q6" s="2">
        <f t="shared" si="0"/>
        <v>2015</v>
      </c>
      <c r="R6" s="2">
        <f t="shared" si="0"/>
        <v>2016</v>
      </c>
      <c r="S6" s="2">
        <f t="shared" si="0"/>
        <v>2017</v>
      </c>
      <c r="T6" s="2">
        <f t="shared" si="0"/>
        <v>2018</v>
      </c>
      <c r="U6" s="9"/>
      <c r="V6" t="s">
        <v>32</v>
      </c>
      <c r="W6" t="s">
        <v>33</v>
      </c>
    </row>
    <row r="7" spans="1:23" ht="15" x14ac:dyDescent="0.2">
      <c r="B7" s="4" t="s">
        <v>3</v>
      </c>
      <c r="C7" s="4" t="s">
        <v>4</v>
      </c>
      <c r="D7" s="5">
        <v>0.57615740013699812</v>
      </c>
      <c r="E7" s="5">
        <v>0.57861706112329669</v>
      </c>
      <c r="F7" s="5">
        <v>0.53112117442022067</v>
      </c>
      <c r="G7" s="5">
        <v>0.55137879826591762</v>
      </c>
      <c r="H7" s="5">
        <v>0.55056985908251976</v>
      </c>
      <c r="I7" s="5">
        <v>0.58026048588533563</v>
      </c>
      <c r="J7" s="5">
        <v>0.50367627320156438</v>
      </c>
      <c r="K7" s="5">
        <v>0.48047415386835907</v>
      </c>
      <c r="L7" s="5">
        <v>0.49138623885131066</v>
      </c>
      <c r="M7" s="5">
        <v>0.51644769062979134</v>
      </c>
      <c r="N7" s="5">
        <v>0.49657221959415632</v>
      </c>
      <c r="O7" s="5">
        <v>0.44961334755655652</v>
      </c>
      <c r="P7" s="5">
        <v>0.31601341467993094</v>
      </c>
      <c r="Q7" s="5">
        <v>0.37800297641415381</v>
      </c>
      <c r="R7" s="5">
        <v>0.37005347077388473</v>
      </c>
      <c r="S7" s="5">
        <v>0.37696911500763314</v>
      </c>
      <c r="T7" s="5">
        <v>0.35295610072898925</v>
      </c>
      <c r="U7" s="10"/>
      <c r="V7" s="3">
        <f>+AVERAGE(R7:T7)</f>
        <v>0.36665956217016898</v>
      </c>
      <c r="W7" s="1">
        <f>+AVERAGE(D7:T7)</f>
        <v>0.47648645766003644</v>
      </c>
    </row>
    <row r="8" spans="1:23" x14ac:dyDescent="0.2">
      <c r="B8" t="s">
        <v>5</v>
      </c>
      <c r="C8" t="s">
        <v>6</v>
      </c>
      <c r="D8" s="1">
        <v>4.348553958726569E-6</v>
      </c>
      <c r="E8" s="1">
        <v>4.3624913001255815E-6</v>
      </c>
      <c r="F8" s="1">
        <v>3.6963558922487371E-6</v>
      </c>
      <c r="G8" s="1">
        <v>5.3711116967875782E-6</v>
      </c>
      <c r="H8" s="1">
        <v>5.7572223228756178E-6</v>
      </c>
      <c r="I8" s="1">
        <v>6.1448012707331889E-6</v>
      </c>
      <c r="J8" s="1">
        <v>9.8556092042869562E-6</v>
      </c>
      <c r="K8" s="1">
        <v>6.3545178067303291E-6</v>
      </c>
      <c r="L8" s="1">
        <v>5.8669731159698984E-6</v>
      </c>
      <c r="M8" s="1">
        <v>6.5439208368693208E-6</v>
      </c>
      <c r="N8" s="1">
        <v>6.3396155925579923E-6</v>
      </c>
      <c r="O8" s="1">
        <v>5.2410407019264809E-6</v>
      </c>
      <c r="P8" s="1">
        <v>4.3442128501316819E-6</v>
      </c>
      <c r="Q8" s="1">
        <v>4.55444852712853E-6</v>
      </c>
      <c r="R8" s="1">
        <v>4.4595690128855656E-6</v>
      </c>
      <c r="S8" s="1">
        <v>4.9059723157100505E-6</v>
      </c>
      <c r="T8" s="1">
        <v>4.8354325704110512E-6</v>
      </c>
      <c r="U8" s="11"/>
    </row>
    <row r="9" spans="1:23" x14ac:dyDescent="0.2">
      <c r="B9" t="s">
        <v>7</v>
      </c>
      <c r="C9" t="s">
        <v>8</v>
      </c>
      <c r="D9" s="1">
        <v>7.4904068873624196E-6</v>
      </c>
      <c r="E9" s="1">
        <v>7.396561395507667E-6</v>
      </c>
      <c r="F9" s="1">
        <v>6.6608605436562343E-6</v>
      </c>
      <c r="G9" s="1">
        <v>7.0962395769311445E-6</v>
      </c>
      <c r="H9" s="1">
        <v>7.2628352348150615E-6</v>
      </c>
      <c r="I9" s="1">
        <v>7.4867600741668315E-6</v>
      </c>
      <c r="J9" s="1">
        <v>7.0570381078749137E-6</v>
      </c>
      <c r="K9" s="1">
        <v>6.3197680741269E-6</v>
      </c>
      <c r="L9" s="1">
        <v>6.3897932428124918E-6</v>
      </c>
      <c r="M9" s="1">
        <v>6.8527747288605843E-6</v>
      </c>
      <c r="N9" s="1">
        <v>6.6038152510296721E-6</v>
      </c>
      <c r="O9" s="1">
        <v>5.9849321010158695E-6</v>
      </c>
      <c r="P9" s="1">
        <v>4.5921741169256507E-6</v>
      </c>
      <c r="Q9" s="1">
        <v>5.4527333481920518E-6</v>
      </c>
      <c r="R9" s="1">
        <v>5.3106061420468249E-6</v>
      </c>
      <c r="S9" s="1">
        <v>5.4601828538422322E-6</v>
      </c>
      <c r="T9" s="1">
        <v>5.1434418781446752E-6</v>
      </c>
      <c r="U9" s="11"/>
    </row>
    <row r="10" spans="1:23" ht="15" x14ac:dyDescent="0.2">
      <c r="B10" s="4" t="s">
        <v>9</v>
      </c>
      <c r="C10" s="4" t="s">
        <v>10</v>
      </c>
      <c r="D10" s="5">
        <v>0.57849825523840026</v>
      </c>
      <c r="E10" s="5">
        <v>0.58093029870166113</v>
      </c>
      <c r="F10" s="5">
        <v>0.53319851975953636</v>
      </c>
      <c r="G10" s="5">
        <v>0.55362775545226273</v>
      </c>
      <c r="H10" s="5">
        <v>0.55287811454056646</v>
      </c>
      <c r="I10" s="5">
        <v>0.58264516041920567</v>
      </c>
      <c r="J10" s="5">
        <v>0.5060256607878183</v>
      </c>
      <c r="K10" s="5">
        <v>0.48251630769961718</v>
      </c>
      <c r="L10" s="5">
        <v>0.49343707156556804</v>
      </c>
      <c r="M10" s="5">
        <v>0.51865341551991362</v>
      </c>
      <c r="N10" s="5">
        <v>0.49869864692877713</v>
      </c>
      <c r="O10" s="5">
        <v>0.45152788334020744</v>
      </c>
      <c r="P10" s="5">
        <v>0.31749048788802803</v>
      </c>
      <c r="Q10" s="5">
        <v>0.37974175216509326</v>
      </c>
      <c r="R10" s="5">
        <v>0.37174752062953675</v>
      </c>
      <c r="S10" s="5">
        <v>0.37871889880597087</v>
      </c>
      <c r="T10" s="5">
        <v>0.35460973222293662</v>
      </c>
      <c r="U10" s="10"/>
      <c r="V10" s="3">
        <f>+AVERAGE(R10:T10)</f>
        <v>0.36835871721948138</v>
      </c>
    </row>
    <row r="11" spans="1:23" x14ac:dyDescent="0.2">
      <c r="A11" t="s">
        <v>11</v>
      </c>
    </row>
    <row r="12" spans="1:23" x14ac:dyDescent="0.2">
      <c r="A12">
        <v>25</v>
      </c>
      <c r="B12" t="s">
        <v>5</v>
      </c>
      <c r="C12" t="s">
        <v>10</v>
      </c>
      <c r="D12" s="1">
        <f>+D8*$A12</f>
        <v>1.0871384896816423E-4</v>
      </c>
      <c r="E12" s="1">
        <f t="shared" ref="E12:O12" si="1">+E8*$A12</f>
        <v>1.0906228250313954E-4</v>
      </c>
      <c r="F12" s="1">
        <f t="shared" si="1"/>
        <v>9.2408897306218423E-5</v>
      </c>
      <c r="G12" s="1">
        <f t="shared" si="1"/>
        <v>1.3427779241968947E-4</v>
      </c>
      <c r="H12" s="1">
        <f t="shared" si="1"/>
        <v>1.4393055807189044E-4</v>
      </c>
      <c r="I12" s="1">
        <f t="shared" si="1"/>
        <v>1.5362003176832973E-4</v>
      </c>
      <c r="J12" s="1">
        <f t="shared" si="1"/>
        <v>2.4639023010717391E-4</v>
      </c>
      <c r="K12" s="1">
        <f t="shared" si="1"/>
        <v>1.5886294516825823E-4</v>
      </c>
      <c r="L12" s="1">
        <f t="shared" si="1"/>
        <v>1.4667432789924745E-4</v>
      </c>
      <c r="M12" s="1">
        <f t="shared" si="1"/>
        <v>1.6359802092173303E-4</v>
      </c>
      <c r="N12" s="1">
        <f t="shared" si="1"/>
        <v>1.5849038981394982E-4</v>
      </c>
      <c r="O12" s="1">
        <f t="shared" si="1"/>
        <v>1.3102601754816202E-4</v>
      </c>
      <c r="P12" s="1">
        <f t="shared" ref="P12:Q12" si="2">+P8*$A12</f>
        <v>1.0860532125329204E-4</v>
      </c>
      <c r="Q12" s="1">
        <f t="shared" si="2"/>
        <v>1.1386121317821325E-4</v>
      </c>
      <c r="R12" s="1">
        <f t="shared" ref="R12:S12" si="3">+R8*$A12</f>
        <v>1.1148922532213914E-4</v>
      </c>
      <c r="S12" s="1">
        <f t="shared" si="3"/>
        <v>1.2264930789275126E-4</v>
      </c>
      <c r="T12" s="1">
        <f t="shared" ref="T12" si="4">+T8*$A12</f>
        <v>1.2088581426027628E-4</v>
      </c>
      <c r="U12" s="11"/>
    </row>
    <row r="13" spans="1:23" x14ac:dyDescent="0.2">
      <c r="A13">
        <v>298</v>
      </c>
      <c r="B13" t="s">
        <v>7</v>
      </c>
      <c r="C13" t="s">
        <v>10</v>
      </c>
      <c r="D13" s="1">
        <f>+D9*$A13</f>
        <v>2.2321412524340012E-3</v>
      </c>
      <c r="E13" s="1">
        <f t="shared" ref="E13:O13" si="5">+E9*$A13</f>
        <v>2.2041752958612847E-3</v>
      </c>
      <c r="F13" s="1">
        <f t="shared" si="5"/>
        <v>1.9849364420095579E-3</v>
      </c>
      <c r="G13" s="1">
        <f t="shared" si="5"/>
        <v>2.1146793939254812E-3</v>
      </c>
      <c r="H13" s="1">
        <f t="shared" si="5"/>
        <v>2.1643248999748885E-3</v>
      </c>
      <c r="I13" s="1">
        <f t="shared" si="5"/>
        <v>2.2310545021017158E-3</v>
      </c>
      <c r="J13" s="1">
        <f t="shared" si="5"/>
        <v>2.1029973561467242E-3</v>
      </c>
      <c r="K13" s="1">
        <f t="shared" si="5"/>
        <v>1.8832908860898162E-3</v>
      </c>
      <c r="L13" s="1">
        <f t="shared" si="5"/>
        <v>1.9041583863581226E-3</v>
      </c>
      <c r="M13" s="1">
        <f t="shared" si="5"/>
        <v>2.0421268692004542E-3</v>
      </c>
      <c r="N13" s="1">
        <f t="shared" si="5"/>
        <v>1.9679369448068421E-3</v>
      </c>
      <c r="O13" s="1">
        <f t="shared" si="5"/>
        <v>1.7835097661027292E-3</v>
      </c>
      <c r="P13" s="1">
        <f t="shared" ref="P13:Q13" si="6">+P9*$A13</f>
        <v>1.368467886843844E-3</v>
      </c>
      <c r="Q13" s="1">
        <f t="shared" si="6"/>
        <v>1.6249145377612315E-3</v>
      </c>
      <c r="R13" s="1">
        <f t="shared" ref="R13:S13" si="7">+R9*$A13</f>
        <v>1.5825606303299538E-3</v>
      </c>
      <c r="S13" s="1">
        <f t="shared" si="7"/>
        <v>1.6271344904449851E-3</v>
      </c>
      <c r="T13" s="1">
        <f t="shared" ref="T13" si="8">+T9*$A13</f>
        <v>1.5327456796871133E-3</v>
      </c>
      <c r="U13" s="11"/>
    </row>
    <row r="15" spans="1:23" x14ac:dyDescent="0.2">
      <c r="B15" t="s">
        <v>15</v>
      </c>
    </row>
    <row r="17" spans="2:21" x14ac:dyDescent="0.2">
      <c r="B17" t="s">
        <v>16</v>
      </c>
      <c r="C17" t="s">
        <v>17</v>
      </c>
      <c r="D17" s="7">
        <v>6.2336124503087204E-2</v>
      </c>
      <c r="E17" s="7">
        <v>7.0140937397574571E-2</v>
      </c>
      <c r="F17" s="7">
        <v>6.8854010568656837E-2</v>
      </c>
      <c r="G17" s="7">
        <v>7.3958980733374771E-2</v>
      </c>
      <c r="H17" s="7">
        <v>6.4896976989020902E-2</v>
      </c>
      <c r="I17" s="7">
        <v>6.4751958224543077E-2</v>
      </c>
      <c r="J17" s="7">
        <v>6.2804171494785635E-2</v>
      </c>
      <c r="K17" s="7">
        <v>7.8182454911574162E-2</v>
      </c>
      <c r="L17" s="7">
        <v>8.140595208488767E-2</v>
      </c>
      <c r="M17" s="7">
        <v>6.5334601966381231E-2</v>
      </c>
      <c r="N17" s="7">
        <v>6.9776714513556617E-2</v>
      </c>
      <c r="O17" s="7">
        <v>6.7371097163740373E-2</v>
      </c>
      <c r="P17" s="7">
        <v>6.7371097163740373E-2</v>
      </c>
      <c r="Q17" s="7">
        <v>6.7002714230321836E-2</v>
      </c>
      <c r="R17" s="7">
        <v>6.6763204024083533E-2</v>
      </c>
      <c r="S17" s="7">
        <v>6.6763204024083533E-2</v>
      </c>
      <c r="T17" s="7">
        <v>6.6763204024083533E-2</v>
      </c>
      <c r="U17" s="12"/>
    </row>
    <row r="20" spans="2:21" ht="19.5" x14ac:dyDescent="0.25">
      <c r="B20" s="6" t="s">
        <v>29</v>
      </c>
    </row>
    <row r="22" spans="2:21" x14ac:dyDescent="0.2">
      <c r="D22" s="2">
        <v>2002</v>
      </c>
      <c r="E22" s="2">
        <v>2003</v>
      </c>
      <c r="F22" s="2">
        <v>2004</v>
      </c>
      <c r="G22" s="2">
        <v>2005</v>
      </c>
      <c r="H22" s="2">
        <v>2006</v>
      </c>
      <c r="I22" s="2">
        <v>2007</v>
      </c>
      <c r="J22" s="2">
        <v>2008</v>
      </c>
      <c r="K22" s="2">
        <v>2009</v>
      </c>
      <c r="L22" s="2">
        <v>2010</v>
      </c>
      <c r="M22" s="2">
        <v>2011</v>
      </c>
      <c r="N22" s="2">
        <v>2012</v>
      </c>
      <c r="O22" s="2">
        <f>+O6</f>
        <v>2013</v>
      </c>
      <c r="P22" s="2">
        <f>+P6</f>
        <v>2014</v>
      </c>
      <c r="Q22" s="2">
        <f>+Q6</f>
        <v>2015</v>
      </c>
      <c r="R22" s="2">
        <f>+R6</f>
        <v>2016</v>
      </c>
      <c r="S22" s="2">
        <f>+S6</f>
        <v>2017</v>
      </c>
      <c r="T22" s="2">
        <f>+T6</f>
        <v>2018</v>
      </c>
      <c r="U22" s="9"/>
    </row>
    <row r="23" spans="2:21" ht="15" x14ac:dyDescent="0.2">
      <c r="B23" s="4" t="s">
        <v>3</v>
      </c>
      <c r="C23" s="4" t="s">
        <v>12</v>
      </c>
      <c r="D23" s="5">
        <v>0.34896874277522777</v>
      </c>
      <c r="E23" s="5">
        <v>0.38411111280415067</v>
      </c>
      <c r="F23" s="5">
        <v>0.35403198556595805</v>
      </c>
      <c r="G23" s="5">
        <v>0.36971448780355803</v>
      </c>
      <c r="H23" s="5">
        <v>0.35078247827080566</v>
      </c>
      <c r="I23" s="5">
        <v>0.38815272690152525</v>
      </c>
      <c r="J23" s="5">
        <v>0.36992458269431683</v>
      </c>
      <c r="K23" s="5">
        <v>0.35263144117193612</v>
      </c>
      <c r="L23" s="5">
        <v>0.35714175205168142</v>
      </c>
      <c r="M23" s="5">
        <v>0.34006895198857234</v>
      </c>
      <c r="N23" s="5">
        <v>0.33052380178114132</v>
      </c>
      <c r="O23" s="5">
        <v>0.33678394843427434</v>
      </c>
      <c r="P23" s="5">
        <v>0.34825990471060364</v>
      </c>
      <c r="Q23" s="5">
        <v>0.35033644067350267</v>
      </c>
      <c r="R23" s="5">
        <v>0.33938029502772771</v>
      </c>
      <c r="S23" s="5">
        <v>0.35295504161719926</v>
      </c>
      <c r="T23" s="5">
        <v>0.37114183527688643</v>
      </c>
      <c r="U23"/>
    </row>
    <row r="24" spans="2:21" x14ac:dyDescent="0.2">
      <c r="U24"/>
    </row>
    <row r="25" spans="2:21" ht="15" x14ac:dyDescent="0.2">
      <c r="B25" s="4" t="s">
        <v>14</v>
      </c>
      <c r="C25" s="4" t="s">
        <v>13</v>
      </c>
      <c r="D25" s="5">
        <v>0.35152030342755264</v>
      </c>
      <c r="E25" s="5">
        <v>0.38677236522670466</v>
      </c>
      <c r="F25" s="5">
        <v>0.35677098648141764</v>
      </c>
      <c r="G25" s="5">
        <v>0.37241771176321092</v>
      </c>
      <c r="H25" s="5">
        <v>0.35338526565406619</v>
      </c>
      <c r="I25" s="5">
        <v>0.39107452724677233</v>
      </c>
      <c r="J25" s="5">
        <v>0.37289943099408435</v>
      </c>
      <c r="K25" s="5">
        <v>0.35570303484286564</v>
      </c>
      <c r="L25" s="5">
        <v>0.36030062413566954</v>
      </c>
      <c r="M25" s="5">
        <v>0.34321203166739728</v>
      </c>
      <c r="N25" s="5">
        <v>0.33362440838816892</v>
      </c>
      <c r="O25" s="5">
        <v>0.34014312103198968</v>
      </c>
      <c r="P25" s="5">
        <v>0.35085959123075622</v>
      </c>
      <c r="Q25" s="5">
        <v>0.35342961420264313</v>
      </c>
      <c r="R25" s="5">
        <v>0.34236743615239501</v>
      </c>
      <c r="S25" s="5">
        <v>0.35608265369144992</v>
      </c>
      <c r="T25" s="5">
        <v>0.37436762598553175</v>
      </c>
      <c r="U25"/>
    </row>
  </sheetData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4"/>
  <sheetViews>
    <sheetView workbookViewId="0">
      <selection activeCell="H31" sqref="H31"/>
    </sheetView>
  </sheetViews>
  <sheetFormatPr defaultRowHeight="12.75" x14ac:dyDescent="0.2"/>
  <sheetData>
    <row r="4" spans="2:2" x14ac:dyDescent="0.2">
      <c r="B4" t="s">
        <v>18</v>
      </c>
    </row>
    <row r="7" spans="2:2" x14ac:dyDescent="0.2">
      <c r="B7" s="2" t="s">
        <v>19</v>
      </c>
    </row>
    <row r="8" spans="2:2" x14ac:dyDescent="0.2">
      <c r="B8" t="s">
        <v>20</v>
      </c>
    </row>
    <row r="10" spans="2:2" x14ac:dyDescent="0.2">
      <c r="B10" s="2" t="s">
        <v>22</v>
      </c>
    </row>
    <row r="11" spans="2:2" x14ac:dyDescent="0.2">
      <c r="B11" t="s">
        <v>21</v>
      </c>
    </row>
    <row r="15" spans="2:2" x14ac:dyDescent="0.2">
      <c r="B15" s="2" t="s">
        <v>23</v>
      </c>
    </row>
    <row r="16" spans="2:2" x14ac:dyDescent="0.2">
      <c r="B16" t="s">
        <v>24</v>
      </c>
    </row>
    <row r="18" spans="2:2" x14ac:dyDescent="0.2">
      <c r="B18" s="2" t="s">
        <v>25</v>
      </c>
    </row>
    <row r="19" spans="2:2" x14ac:dyDescent="0.2">
      <c r="B19" t="s">
        <v>30</v>
      </c>
    </row>
    <row r="21" spans="2:2" x14ac:dyDescent="0.2">
      <c r="B21" t="s">
        <v>27</v>
      </c>
    </row>
    <row r="22" spans="2:2" x14ac:dyDescent="0.2">
      <c r="B22" t="s">
        <v>26</v>
      </c>
    </row>
    <row r="23" spans="2:2" x14ac:dyDescent="0.2">
      <c r="B23" t="s">
        <v>31</v>
      </c>
    </row>
    <row r="24" spans="2:2" x14ac:dyDescent="0.2">
      <c r="B24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Podatki</vt:lpstr>
      <vt:lpstr>Metodologija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Matjaz Cesen</dc:creator>
  <cp:lastModifiedBy>matjazc</cp:lastModifiedBy>
  <dcterms:created xsi:type="dcterms:W3CDTF">2012-07-24T13:16:38Z</dcterms:created>
  <dcterms:modified xsi:type="dcterms:W3CDTF">2020-01-27T11:37:17Z</dcterms:modified>
</cp:coreProperties>
</file>