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i\Ceusbs\podatki\energetika\EmisijskiFaktorZaElektricnoEnergijo_Toploto_ZaObjavo\"/>
    </mc:Choice>
  </mc:AlternateContent>
  <xr:revisionPtr revIDLastSave="0" documentId="13_ncr:1_{E893FD2D-9BA0-4F50-859F-0A911FFB729A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Podatki" sheetId="1" r:id="rId1"/>
    <sheet name="Metodologij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33" i="1" s="1"/>
  <c r="Y13" i="1"/>
  <c r="Y12" i="1"/>
  <c r="X13" i="1"/>
  <c r="X12" i="1"/>
  <c r="X33" i="1"/>
  <c r="W33" i="1"/>
  <c r="W13" i="1"/>
  <c r="W12" i="1"/>
  <c r="AB34" i="1"/>
  <c r="AB10" i="1"/>
  <c r="AA10" i="1"/>
  <c r="AA7" i="1"/>
  <c r="AB7" i="1"/>
  <c r="V13" i="1"/>
  <c r="V12" i="1"/>
  <c r="N20" i="1"/>
  <c r="O20" i="1" s="1"/>
  <c r="P20" i="1" s="1"/>
  <c r="Q20" i="1" s="1"/>
  <c r="R20" i="1" s="1"/>
  <c r="S20" i="1" s="1"/>
  <c r="T20" i="1" s="1"/>
  <c r="U20" i="1" s="1"/>
  <c r="V20" i="1" s="1"/>
  <c r="W20" i="1" s="1"/>
  <c r="U13" i="1" l="1"/>
  <c r="U12" i="1"/>
  <c r="T13" i="1" l="1"/>
  <c r="T12" i="1"/>
  <c r="S13" i="1" l="1"/>
  <c r="S12" i="1"/>
  <c r="R13" i="1" l="1"/>
  <c r="R12" i="1"/>
  <c r="Q13" i="1" l="1"/>
  <c r="Q12" i="1"/>
  <c r="P13" i="1" l="1"/>
  <c r="P12" i="1"/>
  <c r="O13" i="1" l="1"/>
  <c r="N13" i="1"/>
  <c r="M13" i="1"/>
  <c r="L13" i="1"/>
  <c r="K13" i="1"/>
  <c r="J13" i="1"/>
  <c r="I13" i="1"/>
  <c r="H13" i="1"/>
  <c r="G13" i="1"/>
  <c r="F13" i="1"/>
  <c r="E13" i="1"/>
  <c r="O12" i="1"/>
  <c r="N12" i="1"/>
  <c r="M12" i="1"/>
  <c r="L12" i="1"/>
  <c r="K12" i="1"/>
  <c r="J12" i="1"/>
  <c r="I12" i="1"/>
  <c r="H12" i="1"/>
  <c r="G12" i="1"/>
  <c r="F12" i="1"/>
  <c r="E12" i="1"/>
  <c r="D13" i="1"/>
  <c r="D12" i="1"/>
  <c r="N6" i="1"/>
  <c r="O6" i="1" s="1"/>
  <c r="O33" i="1" l="1"/>
  <c r="P6" i="1"/>
  <c r="Q6" i="1" l="1"/>
  <c r="P33" i="1"/>
  <c r="R6" i="1" l="1"/>
  <c r="Q33" i="1"/>
  <c r="R33" i="1" l="1"/>
  <c r="S6" i="1"/>
  <c r="S33" i="1" l="1"/>
  <c r="T6" i="1"/>
  <c r="T33" i="1" l="1"/>
  <c r="U6" i="1"/>
  <c r="U33" i="1" l="1"/>
  <c r="V6" i="1"/>
  <c r="V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Matjaž Česen</author>
    <author>matjazc</author>
  </authors>
  <commentList>
    <comment ref="P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Matjaž Česen:</t>
        </r>
        <r>
          <rPr>
            <sz val="9"/>
            <color indexed="81"/>
            <rFont val="Tahoma"/>
            <family val="2"/>
            <charset val="238"/>
          </rPr>
          <t xml:space="preserve">
izrazit padec zaradi zaustavitve TET in manjšega obratovanja TEŠ</t>
        </r>
      </text>
    </comment>
    <comment ref="X7" authorId="1" shapeId="0" xr:uid="{00ED8181-CCB1-4627-9F9D-6125851D5DDB}">
      <text>
        <r>
          <rPr>
            <b/>
            <sz val="9"/>
            <color indexed="81"/>
            <rFont val="Tahoma"/>
            <family val="2"/>
            <charset val="238"/>
          </rPr>
          <t>matjazc:</t>
        </r>
        <r>
          <rPr>
            <sz val="9"/>
            <color indexed="81"/>
            <rFont val="Tahoma"/>
            <family val="2"/>
            <charset val="238"/>
          </rPr>
          <t xml:space="preserve">
Vrednost za 2022 je bilo popravljena. Prej je bila </t>
        </r>
      </text>
    </comment>
    <comment ref="P21" authorId="0" shapeId="0" xr:uid="{F131E3F8-9370-4D15-98F1-226F22C50C86}">
      <text>
        <r>
          <rPr>
            <b/>
            <sz val="9"/>
            <color indexed="81"/>
            <rFont val="Tahoma"/>
            <family val="2"/>
            <charset val="238"/>
          </rPr>
          <t>Matjaž Česen:</t>
        </r>
        <r>
          <rPr>
            <sz val="9"/>
            <color indexed="81"/>
            <rFont val="Tahoma"/>
            <family val="2"/>
            <charset val="238"/>
          </rPr>
          <t xml:space="preserve">
izrazit padec zaradi zaustavitve TET in manjšega obratovanja TEŠ</t>
        </r>
      </text>
    </comment>
  </commentList>
</comments>
</file>

<file path=xl/sharedStrings.xml><?xml version="1.0" encoding="utf-8"?>
<sst xmlns="http://schemas.openxmlformats.org/spreadsheetml/2006/main" count="47" uniqueCount="40">
  <si>
    <t>1. Povprečne  specifične emisije za električno energijo v Sloveniji</t>
  </si>
  <si>
    <t>(Emisije v SLO / Proizv. el.en. prag 50% NEK) * (1 + fizgub omrežja)</t>
  </si>
  <si>
    <t>Pretekli podatki</t>
  </si>
  <si>
    <t>CO2</t>
  </si>
  <si>
    <t>[kg CO2/kWhe]</t>
  </si>
  <si>
    <t>CH4</t>
  </si>
  <si>
    <t>[kg CH4/kWhe]</t>
  </si>
  <si>
    <t>N2O</t>
  </si>
  <si>
    <t>[kg N2O/kWhe]</t>
  </si>
  <si>
    <t>[kg CO2ekv/kWhe]</t>
  </si>
  <si>
    <t>[kg CO2/kWht]</t>
  </si>
  <si>
    <t>[kg CO2ekv/kWht]</t>
  </si>
  <si>
    <t>(Emisije v SLO / (Proizv. el.en. prag 50% NEK - Proizv. samopr. TE) * (1 + fizgub omrežja)</t>
  </si>
  <si>
    <t>Faktor izgub v omrežju:</t>
  </si>
  <si>
    <t>Izgube/ končna poraba (SURS, Električna energija - SI-STAT)</t>
  </si>
  <si>
    <t>Opis metodologije izračuna:</t>
  </si>
  <si>
    <t>Emisije CO2/TGP iz proizvodnje daljinske toplote</t>
  </si>
  <si>
    <t>Emisije CO2/TGP iz proizvodnje daljinske toplote so deljene s porabo daljinske toplote (končna) = Neto proizvodnja - izgube v omrežju (vir SURS)</t>
  </si>
  <si>
    <t>Proizvodnja samoproizvajalcev - vir SURS (ker so emisije iz samoproizvajalcev v industriji zajete v evidencah emisij v sektorjih 1.A.2)</t>
  </si>
  <si>
    <t>Proizvodnja električne energije na pragu brez polovice proizvodnje NEK (ker je lastnica polovice NEK Hrvaška) - vir SURS</t>
  </si>
  <si>
    <t>2. Povprečne specifične emisije daljinske toplote (na nivoju končne porabe)</t>
  </si>
  <si>
    <t>Proizvodnja črpalnih HE - vir SURS</t>
  </si>
  <si>
    <t>NOx</t>
  </si>
  <si>
    <t>PM 2.5</t>
  </si>
  <si>
    <t>[g NOx/kWhe]</t>
  </si>
  <si>
    <t>[g PM2.5/kWhe]</t>
  </si>
  <si>
    <t>Povprečje zadnjih pet let</t>
  </si>
  <si>
    <t>[kg CH4/kWht]</t>
  </si>
  <si>
    <t>[kg N2O/kWht]</t>
  </si>
  <si>
    <t>GWP AR5</t>
  </si>
  <si>
    <t>TGP GWP AR5</t>
  </si>
  <si>
    <t>Skupaj TGP GWP AR5</t>
  </si>
  <si>
    <t>2002-2022</t>
  </si>
  <si>
    <t>Raba energije enot za proizvodnjo daljinske toplote po gorivih (vir: SURS) je pomnožena z emisijskimi faktorji (CO2, CH4, N2O) za CRF sektor 1.A.1.a Proizvodnja električne energije in toplote (vir: ARSO) in agregirana z upoštevanjem GWP vrednosti AR5.</t>
  </si>
  <si>
    <t>Emisije CO2/TGP na nivoju končne rabe daljinske toplote</t>
  </si>
  <si>
    <t>Emisije CO2/TGP iz proizvodnje električne energije</t>
  </si>
  <si>
    <t>Emisije CO2/TGP na enoto končne rabe električne energije</t>
  </si>
  <si>
    <t>Raba energije enot za proizvodnjo električne energije po gorivih (vir: SURS) je pomnožena z emisijskimi faktorji (CO2, CH4, N2O) za CRF sektor 1.A.1.a Proizvodnja električne energije in toplote (vir: ARSO) in agregirana z upoštevanjem GWP vrednosti AR5.</t>
  </si>
  <si>
    <t>Emisije CO2/TGP iz proizvodnje električne energije so deljene s proizvodnjo električne energije v Sloveniji na pragu brez polovice proizvodnje iz NEK ter proizvodnje električne energije v črpalnih elektrarnah, povečano za faktor izgub v omrežjih (tu je upoštevana tudi izguba ČHE).</t>
  </si>
  <si>
    <t>Faktor izgub v omrežju = (izgube v omrežju+izguba ČHE)/končna poraba električne energije (vir: SURS) - da pridemo na nivo porabnikov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</si>
</sst>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9" fontId="0" fillId="0" borderId="0" xfId="0" applyNumberFormat="1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9" fontId="0" fillId="0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Povprečni EF za TGP za porabljeno el. en.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Podatki!$D$6:$Y$6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Podatki!$D$10:$Y$10</c:f>
              <c:numCache>
                <c:formatCode>#,##0.000</c:formatCode>
                <c:ptCount val="22"/>
                <c:pt idx="0">
                  <c:v>0.57843347797516931</c:v>
                </c:pt>
                <c:pt idx="1">
                  <c:v>0.58104731700965084</c:v>
                </c:pt>
                <c:pt idx="2">
                  <c:v>0.53328237724195937</c:v>
                </c:pt>
                <c:pt idx="3">
                  <c:v>0.55378445175440227</c:v>
                </c:pt>
                <c:pt idx="4">
                  <c:v>0.55300709176352059</c:v>
                </c:pt>
                <c:pt idx="5">
                  <c:v>0.58280422933636167</c:v>
                </c:pt>
                <c:pt idx="6">
                  <c:v>0.50619389996131625</c:v>
                </c:pt>
                <c:pt idx="7">
                  <c:v>0.48550556712849907</c:v>
                </c:pt>
                <c:pt idx="8">
                  <c:v>0.49600104086048813</c:v>
                </c:pt>
                <c:pt idx="9">
                  <c:v>0.5217883429889637</c:v>
                </c:pt>
                <c:pt idx="10">
                  <c:v>0.50293584747270681</c:v>
                </c:pt>
                <c:pt idx="11">
                  <c:v>0.45605750629309227</c:v>
                </c:pt>
                <c:pt idx="12">
                  <c:v>0.32091043972919475</c:v>
                </c:pt>
                <c:pt idx="13">
                  <c:v>0.38346728554620535</c:v>
                </c:pt>
                <c:pt idx="14">
                  <c:v>0.37542170878204861</c:v>
                </c:pt>
                <c:pt idx="15">
                  <c:v>0.38163536779902002</c:v>
                </c:pt>
                <c:pt idx="16">
                  <c:v>0.35780680582053626</c:v>
                </c:pt>
                <c:pt idx="17">
                  <c:v>0.35331801830474385</c:v>
                </c:pt>
                <c:pt idx="18">
                  <c:v>0.32985988141857897</c:v>
                </c:pt>
                <c:pt idx="19">
                  <c:v>0.31782200445318465</c:v>
                </c:pt>
                <c:pt idx="20">
                  <c:v>0.30606002941343113</c:v>
                </c:pt>
                <c:pt idx="21">
                  <c:v>0.25180182768207271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0-4B53-B773-2BD7FFD6A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831424"/>
        <c:axId val="865833504"/>
      </c:lineChart>
      <c:catAx>
        <c:axId val="865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3504"/>
        <c:crosses val="autoZero"/>
        <c:auto val="1"/>
        <c:lblAlgn val="ctr"/>
        <c:lblOffset val="100"/>
        <c:noMultiLvlLbl val="0"/>
      </c:catAx>
      <c:valAx>
        <c:axId val="8658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[kgCO2ekv/kWh]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Povprečni EF za TGP za porabljeno </a:t>
            </a:r>
            <a:r>
              <a:rPr lang="sl-SI"/>
              <a:t>dalj.</a:t>
            </a:r>
            <a:r>
              <a:rPr lang="sl-SI" baseline="0"/>
              <a:t> toploto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Podatki!$D$6:$Y$6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Podatki!$D$37:$Y$37</c:f>
              <c:numCache>
                <c:formatCode>#,##0.000</c:formatCode>
                <c:ptCount val="22"/>
                <c:pt idx="0">
                  <c:v>0.35130573818473937</c:v>
                </c:pt>
                <c:pt idx="1">
                  <c:v>0.38655033377412806</c:v>
                </c:pt>
                <c:pt idx="2">
                  <c:v>0.35654346523346508</c:v>
                </c:pt>
                <c:pt idx="3">
                  <c:v>0.37219131178153908</c:v>
                </c:pt>
                <c:pt idx="4">
                  <c:v>0.35316971506008538</c:v>
                </c:pt>
                <c:pt idx="5">
                  <c:v>0.390823997328409</c:v>
                </c:pt>
                <c:pt idx="6">
                  <c:v>0.37265253420814543</c:v>
                </c:pt>
                <c:pt idx="7">
                  <c:v>0.35546623519128906</c:v>
                </c:pt>
                <c:pt idx="8">
                  <c:v>0.36005643222070355</c:v>
                </c:pt>
                <c:pt idx="9">
                  <c:v>0.34297852552874936</c:v>
                </c:pt>
                <c:pt idx="10">
                  <c:v>0.33339901536179556</c:v>
                </c:pt>
                <c:pt idx="11">
                  <c:v>0.33484248247490461</c:v>
                </c:pt>
                <c:pt idx="12">
                  <c:v>0.34694926997197723</c:v>
                </c:pt>
                <c:pt idx="13">
                  <c:v>0.34983299186270128</c:v>
                </c:pt>
                <c:pt idx="14">
                  <c:v>0.33860511307881125</c:v>
                </c:pt>
                <c:pt idx="15">
                  <c:v>0.35223099889834852</c:v>
                </c:pt>
                <c:pt idx="16">
                  <c:v>0.36923883998527224</c:v>
                </c:pt>
                <c:pt idx="17">
                  <c:v>0.33339819122768205</c:v>
                </c:pt>
                <c:pt idx="18">
                  <c:v>0.32774818095662328</c:v>
                </c:pt>
                <c:pt idx="19">
                  <c:v>0.34041440167984832</c:v>
                </c:pt>
                <c:pt idx="20">
                  <c:v>0.34654100934569454</c:v>
                </c:pt>
                <c:pt idx="21">
                  <c:v>0.32165312231864168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7-470C-8EE3-587DD466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831424"/>
        <c:axId val="865833504"/>
      </c:lineChart>
      <c:catAx>
        <c:axId val="865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3504"/>
        <c:crosses val="autoZero"/>
        <c:auto val="1"/>
        <c:lblAlgn val="ctr"/>
        <c:lblOffset val="100"/>
        <c:noMultiLvlLbl val="0"/>
      </c:catAx>
      <c:valAx>
        <c:axId val="8658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[kgCO2ekv/kWh]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485775</xdr:colOff>
      <xdr:row>5</xdr:row>
      <xdr:rowOff>9525</xdr:rowOff>
    </xdr:from>
    <xdr:to>
      <xdr:col>36</xdr:col>
      <xdr:colOff>180975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</xdr:colOff>
      <xdr:row>21</xdr:row>
      <xdr:rowOff>104775</xdr:rowOff>
    </xdr:from>
    <xdr:to>
      <xdr:col>36</xdr:col>
      <xdr:colOff>314325</xdr:colOff>
      <xdr:row>38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N1" workbookViewId="0">
      <selection activeCell="AM18" sqref="AM18"/>
    </sheetView>
  </sheetViews>
  <sheetFormatPr defaultRowHeight="12.75" x14ac:dyDescent="0.2"/>
  <cols>
    <col min="2" max="2" width="14.42578125" customWidth="1"/>
    <col min="3" max="3" width="16.42578125" bestFit="1" customWidth="1"/>
    <col min="26" max="26" width="9.140625" style="8"/>
  </cols>
  <sheetData>
    <row r="1" spans="1:28" x14ac:dyDescent="0.2">
      <c r="B1" s="13">
        <v>45610</v>
      </c>
    </row>
    <row r="3" spans="1:28" ht="19.5" x14ac:dyDescent="0.25">
      <c r="B3" s="6" t="s">
        <v>0</v>
      </c>
    </row>
    <row r="5" spans="1:28" x14ac:dyDescent="0.2">
      <c r="B5" t="s">
        <v>1</v>
      </c>
      <c r="D5" t="s">
        <v>2</v>
      </c>
    </row>
    <row r="6" spans="1:28" x14ac:dyDescent="0.2">
      <c r="D6" s="2">
        <v>2002</v>
      </c>
      <c r="E6" s="2">
        <v>2003</v>
      </c>
      <c r="F6" s="2">
        <v>2004</v>
      </c>
      <c r="G6" s="2">
        <v>2005</v>
      </c>
      <c r="H6" s="2">
        <v>2006</v>
      </c>
      <c r="I6" s="2">
        <v>2007</v>
      </c>
      <c r="J6" s="2">
        <v>2008</v>
      </c>
      <c r="K6" s="2">
        <v>2009</v>
      </c>
      <c r="L6" s="2">
        <v>2010</v>
      </c>
      <c r="M6" s="2">
        <v>2011</v>
      </c>
      <c r="N6" s="2">
        <f t="shared" ref="N6:V6" si="0">+M6+1</f>
        <v>2012</v>
      </c>
      <c r="O6" s="2">
        <f t="shared" si="0"/>
        <v>2013</v>
      </c>
      <c r="P6" s="2">
        <f t="shared" si="0"/>
        <v>2014</v>
      </c>
      <c r="Q6" s="2">
        <f t="shared" si="0"/>
        <v>2015</v>
      </c>
      <c r="R6" s="2">
        <f t="shared" si="0"/>
        <v>2016</v>
      </c>
      <c r="S6" s="2">
        <f t="shared" si="0"/>
        <v>2017</v>
      </c>
      <c r="T6" s="2">
        <f t="shared" si="0"/>
        <v>2018</v>
      </c>
      <c r="U6" s="2">
        <f t="shared" si="0"/>
        <v>2019</v>
      </c>
      <c r="V6" s="2">
        <f t="shared" si="0"/>
        <v>2020</v>
      </c>
      <c r="W6" s="2">
        <v>2021</v>
      </c>
      <c r="X6" s="2">
        <v>2022</v>
      </c>
      <c r="Y6" s="2">
        <f>+X6+1</f>
        <v>2023</v>
      </c>
      <c r="Z6" s="9"/>
      <c r="AA6" t="s">
        <v>26</v>
      </c>
      <c r="AB6" t="s">
        <v>32</v>
      </c>
    </row>
    <row r="7" spans="1:28" ht="15" x14ac:dyDescent="0.2">
      <c r="B7" s="4" t="s">
        <v>3</v>
      </c>
      <c r="C7" s="4" t="s">
        <v>4</v>
      </c>
      <c r="D7" s="5">
        <v>0.57632789297323161</v>
      </c>
      <c r="E7" s="5">
        <v>0.57896646306659827</v>
      </c>
      <c r="F7" s="5">
        <v>0.53141517527503868</v>
      </c>
      <c r="G7" s="5">
        <v>0.55175506747310554</v>
      </c>
      <c r="H7" s="5">
        <v>0.55092297676483803</v>
      </c>
      <c r="I7" s="5">
        <v>0.58064984231339178</v>
      </c>
      <c r="J7" s="5">
        <v>0.50404970630568169</v>
      </c>
      <c r="K7" s="5">
        <v>0.4836355177707044</v>
      </c>
      <c r="L7" s="5">
        <v>0.49412486515558363</v>
      </c>
      <c r="M7" s="5">
        <v>0.51976756339155217</v>
      </c>
      <c r="N7" s="5">
        <v>0.50098421983413788</v>
      </c>
      <c r="O7" s="5">
        <v>0.45430484932620691</v>
      </c>
      <c r="P7" s="5">
        <v>0.31955431452982808</v>
      </c>
      <c r="Q7" s="5">
        <v>0.38187486437533313</v>
      </c>
      <c r="R7" s="5">
        <v>0.37387030473325483</v>
      </c>
      <c r="S7" s="5">
        <v>0.38003329866090357</v>
      </c>
      <c r="T7" s="5">
        <v>0.35629370722773374</v>
      </c>
      <c r="U7" s="5">
        <v>0.35179280726993489</v>
      </c>
      <c r="V7" s="5">
        <v>0.32847485448488833</v>
      </c>
      <c r="W7" s="5">
        <v>0.31643974721884488</v>
      </c>
      <c r="X7" s="5">
        <v>0.30466718911094731</v>
      </c>
      <c r="Y7" s="5">
        <v>0.25059977299235681</v>
      </c>
      <c r="Z7" s="10"/>
      <c r="AA7" s="3">
        <f>+AVERAGE(R7:Z7)</f>
        <v>0.33277146021235804</v>
      </c>
      <c r="AB7" s="1">
        <f>+AVERAGE(D7:Z7)</f>
        <v>0.44047750001154978</v>
      </c>
    </row>
    <row r="8" spans="1:28" x14ac:dyDescent="0.2">
      <c r="B8" t="s">
        <v>5</v>
      </c>
      <c r="C8" t="s">
        <v>6</v>
      </c>
      <c r="D8" s="1">
        <v>4.3277771870249941E-6</v>
      </c>
      <c r="E8" s="1">
        <v>4.3370861045199223E-6</v>
      </c>
      <c r="F8" s="1">
        <v>3.6702266788352575E-6</v>
      </c>
      <c r="G8" s="1">
        <v>5.3433991444948771E-6</v>
      </c>
      <c r="H8" s="1">
        <v>5.7253220736316994E-6</v>
      </c>
      <c r="I8" s="1">
        <v>6.1143639814710553E-6</v>
      </c>
      <c r="J8" s="1">
        <v>9.8211413020427624E-6</v>
      </c>
      <c r="K8" s="1">
        <v>6.685637791466309E-6</v>
      </c>
      <c r="L8" s="1">
        <v>6.3042650625774813E-6</v>
      </c>
      <c r="M8" s="1">
        <v>7.0102555352147955E-6</v>
      </c>
      <c r="N8" s="1">
        <v>6.7516401514064703E-6</v>
      </c>
      <c r="O8" s="1">
        <v>5.579008138737321E-6</v>
      </c>
      <c r="P8" s="1">
        <v>4.6592968287201393E-6</v>
      </c>
      <c r="Q8" s="1">
        <v>4.9152140188012472E-6</v>
      </c>
      <c r="R8" s="1">
        <v>4.8135950692852754E-6</v>
      </c>
      <c r="S8" s="1">
        <v>5.3017559750001777E-6</v>
      </c>
      <c r="T8" s="1">
        <v>5.1946871597010088E-6</v>
      </c>
      <c r="U8" s="1">
        <v>5.6584012055477914E-6</v>
      </c>
      <c r="V8" s="1">
        <v>4.9452894661232547E-6</v>
      </c>
      <c r="W8" s="1">
        <v>5.2737966251148824E-6</v>
      </c>
      <c r="X8" s="1">
        <v>6.150670646523816E-6</v>
      </c>
      <c r="Y8" s="1">
        <v>5.8180050113169653E-6</v>
      </c>
      <c r="Z8" s="11"/>
    </row>
    <row r="9" spans="1:28" x14ac:dyDescent="0.2">
      <c r="B9" t="s">
        <v>7</v>
      </c>
      <c r="C9" t="s">
        <v>8</v>
      </c>
      <c r="D9" s="1">
        <v>7.4883292101922636E-6</v>
      </c>
      <c r="E9" s="1">
        <v>7.3940208759471026E-6</v>
      </c>
      <c r="F9" s="1">
        <v>6.6582476223145103E-6</v>
      </c>
      <c r="G9" s="1">
        <v>7.093468321701481E-6</v>
      </c>
      <c r="H9" s="1">
        <v>7.2596452098901062E-6</v>
      </c>
      <c r="I9" s="1">
        <v>7.4837163452402324E-6</v>
      </c>
      <c r="J9" s="1">
        <v>7.053591317650757E-6</v>
      </c>
      <c r="K9" s="1">
        <v>6.3503830174853091E-6</v>
      </c>
      <c r="L9" s="1">
        <v>6.4137972949145398E-6</v>
      </c>
      <c r="M9" s="1">
        <v>6.8848771412283117E-6</v>
      </c>
      <c r="N9" s="1">
        <v>6.6512517521869534E-6</v>
      </c>
      <c r="O9" s="1">
        <v>6.024319769814125E-6</v>
      </c>
      <c r="P9" s="1">
        <v>4.6251505213679585E-6</v>
      </c>
      <c r="Q9" s="1">
        <v>5.4897931258332863E-6</v>
      </c>
      <c r="R9" s="1">
        <v>5.3457486296367575E-6</v>
      </c>
      <c r="S9" s="1">
        <v>5.4853583804393579E-6</v>
      </c>
      <c r="T9" s="1">
        <v>5.1609334050222862E-6</v>
      </c>
      <c r="U9" s="1">
        <v>5.1576445322778757E-6</v>
      </c>
      <c r="V9" s="1">
        <v>4.7039955797703607E-6</v>
      </c>
      <c r="W9" s="1">
        <v>4.6588336937228066E-6</v>
      </c>
      <c r="X9" s="1">
        <v>4.6061189599288755E-6</v>
      </c>
      <c r="Y9" s="1">
        <v>3.9213228279208027E-6</v>
      </c>
      <c r="Z9" s="11"/>
    </row>
    <row r="10" spans="1:28" ht="15" x14ac:dyDescent="0.2">
      <c r="B10" s="4" t="s">
        <v>31</v>
      </c>
      <c r="C10" s="4" t="s">
        <v>9</v>
      </c>
      <c r="D10" s="5">
        <v>0.57843347797516931</v>
      </c>
      <c r="E10" s="5">
        <v>0.58104731700965084</v>
      </c>
      <c r="F10" s="5">
        <v>0.53328237724195937</v>
      </c>
      <c r="G10" s="5">
        <v>0.55378445175440227</v>
      </c>
      <c r="H10" s="5">
        <v>0.55300709176352059</v>
      </c>
      <c r="I10" s="5">
        <v>0.58280422933636167</v>
      </c>
      <c r="J10" s="5">
        <v>0.50619389996131625</v>
      </c>
      <c r="K10" s="5">
        <v>0.48550556712849907</v>
      </c>
      <c r="L10" s="5">
        <v>0.49600104086048813</v>
      </c>
      <c r="M10" s="5">
        <v>0.5217883429889637</v>
      </c>
      <c r="N10" s="5">
        <v>0.50293584747270681</v>
      </c>
      <c r="O10" s="5">
        <v>0.45605750629309227</v>
      </c>
      <c r="P10" s="5">
        <v>0.32091043972919475</v>
      </c>
      <c r="Q10" s="5">
        <v>0.38346728554620535</v>
      </c>
      <c r="R10" s="5">
        <v>0.37542170878204861</v>
      </c>
      <c r="S10" s="5">
        <v>0.38163536779902002</v>
      </c>
      <c r="T10" s="5">
        <v>0.35780680582053626</v>
      </c>
      <c r="U10" s="5">
        <v>0.35331801830474385</v>
      </c>
      <c r="V10" s="5">
        <v>0.32985988141857897</v>
      </c>
      <c r="W10" s="5">
        <v>0.31782200445318465</v>
      </c>
      <c r="X10" s="5">
        <v>0.30606002941343113</v>
      </c>
      <c r="Y10" s="5">
        <v>0.25180182768207271</v>
      </c>
      <c r="Z10" s="10"/>
      <c r="AA10" s="3">
        <f>+AVERAGE(R10:Z10)</f>
        <v>0.33421570545920198</v>
      </c>
      <c r="AB10" s="1">
        <f>+AVERAGE(D10:Z10)</f>
        <v>0.44222475085159751</v>
      </c>
    </row>
    <row r="11" spans="1:28" x14ac:dyDescent="0.2">
      <c r="A11" t="s">
        <v>29</v>
      </c>
    </row>
    <row r="12" spans="1:28" x14ac:dyDescent="0.2">
      <c r="A12">
        <v>28</v>
      </c>
      <c r="B12" t="s">
        <v>5</v>
      </c>
      <c r="C12" t="s">
        <v>9</v>
      </c>
      <c r="D12" s="1">
        <f>+D8*$A12</f>
        <v>1.2117776123669984E-4</v>
      </c>
      <c r="E12" s="1">
        <f t="shared" ref="E12:O12" si="1">+E8*$A12</f>
        <v>1.2143841092655782E-4</v>
      </c>
      <c r="F12" s="1">
        <f t="shared" si="1"/>
        <v>1.0276634700738721E-4</v>
      </c>
      <c r="G12" s="1">
        <f t="shared" si="1"/>
        <v>1.4961517604585657E-4</v>
      </c>
      <c r="H12" s="1">
        <f t="shared" si="1"/>
        <v>1.6030901806168759E-4</v>
      </c>
      <c r="I12" s="1">
        <f t="shared" si="1"/>
        <v>1.7120219148118954E-4</v>
      </c>
      <c r="J12" s="1">
        <f t="shared" si="1"/>
        <v>2.7499195645719733E-4</v>
      </c>
      <c r="K12" s="1">
        <f t="shared" si="1"/>
        <v>1.8719785816105665E-4</v>
      </c>
      <c r="L12" s="1">
        <f t="shared" si="1"/>
        <v>1.7651942175216947E-4</v>
      </c>
      <c r="M12" s="1">
        <f t="shared" si="1"/>
        <v>1.9628715498601427E-4</v>
      </c>
      <c r="N12" s="1">
        <f t="shared" si="1"/>
        <v>1.8904592423938117E-4</v>
      </c>
      <c r="O12" s="1">
        <f t="shared" si="1"/>
        <v>1.5621222788464499E-4</v>
      </c>
      <c r="P12" s="1">
        <f t="shared" ref="P12:Q12" si="2">+P8*$A12</f>
        <v>1.3046031120416389E-4</v>
      </c>
      <c r="Q12" s="1">
        <f t="shared" si="2"/>
        <v>1.3762599252643493E-4</v>
      </c>
      <c r="R12" s="1">
        <f t="shared" ref="R12:S12" si="3">+R8*$A12</f>
        <v>1.3478066193998772E-4</v>
      </c>
      <c r="S12" s="1">
        <f t="shared" si="3"/>
        <v>1.4844916730000497E-4</v>
      </c>
      <c r="T12" s="1">
        <f t="shared" ref="T12:U12" si="4">+T8*$A12</f>
        <v>1.4545124047162823E-4</v>
      </c>
      <c r="U12" s="1">
        <f t="shared" si="4"/>
        <v>1.5843523375533815E-4</v>
      </c>
      <c r="V12" s="1">
        <f t="shared" ref="V12:W12" si="5">+V8*$A12</f>
        <v>1.3846810505145114E-4</v>
      </c>
      <c r="W12" s="1">
        <f t="shared" si="5"/>
        <v>1.4766630550321671E-4</v>
      </c>
      <c r="X12" s="1">
        <f t="shared" ref="X12:Y12" si="6">+X8*$A12</f>
        <v>1.7221877810266685E-4</v>
      </c>
      <c r="Y12" s="1">
        <f t="shared" si="6"/>
        <v>1.6290414031687502E-4</v>
      </c>
      <c r="Z12" s="11"/>
    </row>
    <row r="13" spans="1:28" x14ac:dyDescent="0.2">
      <c r="A13">
        <v>265</v>
      </c>
      <c r="B13" t="s">
        <v>7</v>
      </c>
      <c r="C13" t="s">
        <v>9</v>
      </c>
      <c r="D13" s="1">
        <f>+D9*$A13</f>
        <v>1.9844072407009497E-3</v>
      </c>
      <c r="E13" s="1">
        <f t="shared" ref="E13:O13" si="7">+E9*$A13</f>
        <v>1.9594155321259821E-3</v>
      </c>
      <c r="F13" s="1">
        <f t="shared" si="7"/>
        <v>1.7644356199133452E-3</v>
      </c>
      <c r="G13" s="1">
        <f t="shared" si="7"/>
        <v>1.8797691052508925E-3</v>
      </c>
      <c r="H13" s="1">
        <f t="shared" si="7"/>
        <v>1.9238059806208781E-3</v>
      </c>
      <c r="I13" s="1">
        <f t="shared" si="7"/>
        <v>1.9831848314886616E-3</v>
      </c>
      <c r="J13" s="1">
        <f t="shared" si="7"/>
        <v>1.8692016991774506E-3</v>
      </c>
      <c r="K13" s="1">
        <f t="shared" si="7"/>
        <v>1.682851499633607E-3</v>
      </c>
      <c r="L13" s="1">
        <f t="shared" si="7"/>
        <v>1.699656283152353E-3</v>
      </c>
      <c r="M13" s="1">
        <f t="shared" si="7"/>
        <v>1.8244924424255025E-3</v>
      </c>
      <c r="N13" s="1">
        <f t="shared" si="7"/>
        <v>1.7625817143295426E-3</v>
      </c>
      <c r="O13" s="1">
        <f t="shared" si="7"/>
        <v>1.5964447390007432E-3</v>
      </c>
      <c r="P13" s="1">
        <f t="shared" ref="P13:Q13" si="8">+P9*$A13</f>
        <v>1.225664888162509E-3</v>
      </c>
      <c r="Q13" s="1">
        <f t="shared" si="8"/>
        <v>1.4547951783458208E-3</v>
      </c>
      <c r="R13" s="1">
        <f t="shared" ref="R13:S13" si="9">+R9*$A13</f>
        <v>1.4166233868537408E-3</v>
      </c>
      <c r="S13" s="1">
        <f t="shared" si="9"/>
        <v>1.4536199708164298E-3</v>
      </c>
      <c r="T13" s="1">
        <f t="shared" ref="T13:U13" si="10">+T9*$A13</f>
        <v>1.3676473523309058E-3</v>
      </c>
      <c r="U13" s="1">
        <f t="shared" si="10"/>
        <v>1.366775801053637E-3</v>
      </c>
      <c r="V13" s="1">
        <f t="shared" ref="V13:W13" si="11">+V9*$A13</f>
        <v>1.2465588286391456E-3</v>
      </c>
      <c r="W13" s="1">
        <f t="shared" si="11"/>
        <v>1.2345909288365437E-3</v>
      </c>
      <c r="X13" s="1">
        <f t="shared" ref="X13:Y13" si="12">+X9*$A13</f>
        <v>1.2206215243811521E-3</v>
      </c>
      <c r="Y13" s="1">
        <f t="shared" si="12"/>
        <v>1.0391505493990128E-3</v>
      </c>
      <c r="Z13" s="11"/>
    </row>
    <row r="15" spans="1:28" x14ac:dyDescent="0.2">
      <c r="B15" t="s">
        <v>12</v>
      </c>
    </row>
    <row r="17" spans="2:26" x14ac:dyDescent="0.2">
      <c r="B17" t="s">
        <v>13</v>
      </c>
      <c r="C17" t="s">
        <v>14</v>
      </c>
      <c r="D17" s="7">
        <v>6.2336124503087204E-2</v>
      </c>
      <c r="E17" s="7">
        <v>7.0140937397574571E-2</v>
      </c>
      <c r="F17" s="7">
        <v>6.8854010568656837E-2</v>
      </c>
      <c r="G17" s="7">
        <v>7.3958980733374771E-2</v>
      </c>
      <c r="H17" s="7">
        <v>6.4896976989020902E-2</v>
      </c>
      <c r="I17" s="7">
        <v>6.4751958224543077E-2</v>
      </c>
      <c r="J17" s="7">
        <v>6.2804171494785635E-2</v>
      </c>
      <c r="K17" s="7">
        <v>8.3515713910531378E-2</v>
      </c>
      <c r="L17" s="7">
        <v>8.5550857995523505E-2</v>
      </c>
      <c r="M17" s="7">
        <v>7.0409134157944808E-2</v>
      </c>
      <c r="N17" s="7">
        <v>7.7671451355661877E-2</v>
      </c>
      <c r="O17" s="7">
        <v>7.4521331532533569E-2</v>
      </c>
      <c r="P17" s="7">
        <v>7.3174615813360933E-2</v>
      </c>
      <c r="Q17" s="7">
        <v>7.4369910818146562E-2</v>
      </c>
      <c r="R17" s="7">
        <v>7.3912201813886136E-2</v>
      </c>
      <c r="S17" s="7">
        <v>7.0310164157054905E-2</v>
      </c>
      <c r="T17" s="7">
        <v>6.8739668336631629E-2</v>
      </c>
      <c r="U17" s="7">
        <v>6.966871547040035E-2</v>
      </c>
      <c r="V17" s="7">
        <v>7.3272933312536578E-2</v>
      </c>
      <c r="W17" s="7">
        <v>6.8354660562482086E-2</v>
      </c>
      <c r="X17" s="7">
        <v>7.2418511473481245E-2</v>
      </c>
      <c r="Y17" s="7">
        <v>6.1553934989028544E-2</v>
      </c>
      <c r="Z17" s="12"/>
    </row>
    <row r="20" spans="2:26" x14ac:dyDescent="0.2">
      <c r="D20" s="2">
        <v>2002</v>
      </c>
      <c r="E20" s="2">
        <v>2003</v>
      </c>
      <c r="F20" s="2">
        <v>2004</v>
      </c>
      <c r="G20" s="2">
        <v>2005</v>
      </c>
      <c r="H20" s="2">
        <v>2006</v>
      </c>
      <c r="I20" s="2">
        <v>2007</v>
      </c>
      <c r="J20" s="2">
        <v>2008</v>
      </c>
      <c r="K20" s="2">
        <v>2009</v>
      </c>
      <c r="L20" s="2">
        <v>2010</v>
      </c>
      <c r="M20" s="2">
        <v>2011</v>
      </c>
      <c r="N20" s="2">
        <f t="shared" ref="N20" si="13">+M20+1</f>
        <v>2012</v>
      </c>
      <c r="O20" s="2">
        <f t="shared" ref="O20" si="14">+N20+1</f>
        <v>2013</v>
      </c>
      <c r="P20" s="2">
        <f t="shared" ref="P20" si="15">+O20+1</f>
        <v>2014</v>
      </c>
      <c r="Q20" s="2">
        <f t="shared" ref="Q20" si="16">+P20+1</f>
        <v>2015</v>
      </c>
      <c r="R20" s="2">
        <f t="shared" ref="R20" si="17">+Q20+1</f>
        <v>2016</v>
      </c>
      <c r="S20" s="2">
        <f t="shared" ref="S20" si="18">+R20+1</f>
        <v>2017</v>
      </c>
      <c r="T20" s="2">
        <f t="shared" ref="T20" si="19">+S20+1</f>
        <v>2018</v>
      </c>
      <c r="U20" s="2">
        <f t="shared" ref="U20:W20" si="20">+T20+1</f>
        <v>2019</v>
      </c>
      <c r="V20" s="2">
        <f t="shared" si="20"/>
        <v>2020</v>
      </c>
      <c r="W20" s="2">
        <f t="shared" si="20"/>
        <v>2021</v>
      </c>
      <c r="X20" s="2"/>
      <c r="Y20" s="2"/>
    </row>
    <row r="21" spans="2:26" ht="15" x14ac:dyDescent="0.2">
      <c r="B21" s="4" t="s">
        <v>22</v>
      </c>
      <c r="C21" s="4" t="s">
        <v>24</v>
      </c>
      <c r="D21" s="5">
        <v>1.4785092128198538</v>
      </c>
      <c r="E21" s="5">
        <v>1.3867080973507204</v>
      </c>
      <c r="F21" s="5">
        <v>1.0655001500123968</v>
      </c>
      <c r="G21" s="5">
        <v>1.0879084018702783</v>
      </c>
      <c r="H21" s="5">
        <v>1.0854979093786774</v>
      </c>
      <c r="I21" s="5">
        <v>0.99298817564247144</v>
      </c>
      <c r="J21" s="5">
        <v>0.90100585246427722</v>
      </c>
      <c r="K21" s="5">
        <v>0.8024963702333352</v>
      </c>
      <c r="L21" s="5">
        <v>0.83488695558645343</v>
      </c>
      <c r="M21" s="5">
        <v>0.85459354465609316</v>
      </c>
      <c r="N21" s="5">
        <v>0.81382911722814877</v>
      </c>
      <c r="O21" s="5">
        <v>0.71022324231379219</v>
      </c>
      <c r="P21" s="5">
        <v>0.4820659849766229</v>
      </c>
      <c r="Q21" s="5">
        <v>0.34622295490514837</v>
      </c>
      <c r="R21" s="5">
        <v>0.26936359802766874</v>
      </c>
      <c r="S21" s="5">
        <v>0.33161271435585465</v>
      </c>
      <c r="T21" s="5">
        <v>0.3123095517673356</v>
      </c>
      <c r="U21" s="5">
        <v>0.2364168764359702</v>
      </c>
      <c r="V21" s="5">
        <v>0.21028444881210359</v>
      </c>
      <c r="W21" s="5">
        <v>0.20695848934127958</v>
      </c>
      <c r="X21" s="5"/>
      <c r="Y21" s="5"/>
    </row>
    <row r="22" spans="2:26" ht="15" x14ac:dyDescent="0.2">
      <c r="B22" s="4" t="s">
        <v>23</v>
      </c>
      <c r="C22" s="4" t="s">
        <v>25</v>
      </c>
      <c r="D22" s="5">
        <v>5.8680554572349858E-2</v>
      </c>
      <c r="E22" s="5">
        <v>4.8619881493349504E-2</v>
      </c>
      <c r="F22" s="5">
        <v>3.8711164641584077E-2</v>
      </c>
      <c r="G22" s="5">
        <v>3.9598695166573279E-2</v>
      </c>
      <c r="H22" s="5">
        <v>1.960371145489638E-2</v>
      </c>
      <c r="I22" s="5">
        <v>2.6814854841909264E-2</v>
      </c>
      <c r="J22" s="5">
        <v>3.9715385214263953E-2</v>
      </c>
      <c r="K22" s="5">
        <v>2.0817088143925834E-2</v>
      </c>
      <c r="L22" s="5">
        <v>1.5644329774214441E-2</v>
      </c>
      <c r="M22" s="5">
        <v>2.2314792431991626E-2</v>
      </c>
      <c r="N22" s="5">
        <v>2.3649467086725745E-2</v>
      </c>
      <c r="O22" s="5">
        <v>1.6690046499195185E-2</v>
      </c>
      <c r="P22" s="5">
        <v>1.1229760090794166E-2</v>
      </c>
      <c r="Q22" s="5">
        <v>8.5615258482307881E-3</v>
      </c>
      <c r="R22" s="5">
        <v>6.0582633091353722E-3</v>
      </c>
      <c r="S22" s="5">
        <v>8.8015245294086053E-3</v>
      </c>
      <c r="T22" s="5">
        <v>7.8420841218442405E-3</v>
      </c>
      <c r="U22" s="5">
        <v>8.64628801039302E-3</v>
      </c>
      <c r="V22" s="5">
        <v>6.8786808696475171E-3</v>
      </c>
      <c r="W22" s="5">
        <v>4.3938335912622395E-3</v>
      </c>
      <c r="X22" s="5"/>
      <c r="Y22" s="5"/>
    </row>
    <row r="31" spans="2:26" ht="19.5" x14ac:dyDescent="0.25">
      <c r="B31" s="6" t="s">
        <v>20</v>
      </c>
    </row>
    <row r="33" spans="2:28" x14ac:dyDescent="0.2">
      <c r="D33" s="2">
        <v>2002</v>
      </c>
      <c r="E33" s="2">
        <v>2003</v>
      </c>
      <c r="F33" s="2">
        <v>2004</v>
      </c>
      <c r="G33" s="2">
        <v>2005</v>
      </c>
      <c r="H33" s="2">
        <v>2006</v>
      </c>
      <c r="I33" s="2">
        <v>2007</v>
      </c>
      <c r="J33" s="2">
        <v>2008</v>
      </c>
      <c r="K33" s="2">
        <v>2009</v>
      </c>
      <c r="L33" s="2">
        <v>2010</v>
      </c>
      <c r="M33" s="2">
        <v>2011</v>
      </c>
      <c r="N33" s="2">
        <v>2012</v>
      </c>
      <c r="O33" s="2">
        <f t="shared" ref="O33:T33" si="21">+O6</f>
        <v>2013</v>
      </c>
      <c r="P33" s="2">
        <f t="shared" si="21"/>
        <v>2014</v>
      </c>
      <c r="Q33" s="2">
        <f t="shared" si="21"/>
        <v>2015</v>
      </c>
      <c r="R33" s="2">
        <f t="shared" si="21"/>
        <v>2016</v>
      </c>
      <c r="S33" s="2">
        <f t="shared" si="21"/>
        <v>2017</v>
      </c>
      <c r="T33" s="2">
        <f t="shared" si="21"/>
        <v>2018</v>
      </c>
      <c r="U33" s="2">
        <f t="shared" ref="U33:X33" si="22">+U6</f>
        <v>2019</v>
      </c>
      <c r="V33" s="2">
        <f t="shared" si="22"/>
        <v>2020</v>
      </c>
      <c r="W33" s="2">
        <f t="shared" si="22"/>
        <v>2021</v>
      </c>
      <c r="X33" s="2">
        <f t="shared" si="22"/>
        <v>2022</v>
      </c>
      <c r="Y33" s="2">
        <f t="shared" ref="Y33" si="23">+Y6</f>
        <v>2023</v>
      </c>
      <c r="Z33" s="9"/>
    </row>
    <row r="34" spans="2:28" ht="15" x14ac:dyDescent="0.2">
      <c r="B34" s="4" t="s">
        <v>3</v>
      </c>
      <c r="C34" s="4" t="s">
        <v>10</v>
      </c>
      <c r="D34" s="5">
        <v>0.34896874277522777</v>
      </c>
      <c r="E34" s="5">
        <v>0.38411111280415067</v>
      </c>
      <c r="F34" s="5">
        <v>0.35403198556595805</v>
      </c>
      <c r="G34" s="5">
        <v>0.36971448780355803</v>
      </c>
      <c r="H34" s="5">
        <v>0.35078247827080566</v>
      </c>
      <c r="I34" s="5">
        <v>0.38815272690152525</v>
      </c>
      <c r="J34" s="5">
        <v>0.36992458269431683</v>
      </c>
      <c r="K34" s="5">
        <v>0.35263144117193612</v>
      </c>
      <c r="L34" s="5">
        <v>0.35714175205168142</v>
      </c>
      <c r="M34" s="5">
        <v>0.34006895198857234</v>
      </c>
      <c r="N34" s="5">
        <v>0.33052380178114132</v>
      </c>
      <c r="O34" s="5">
        <v>0.33171779031403503</v>
      </c>
      <c r="P34" s="5">
        <v>0.34450922149533253</v>
      </c>
      <c r="Q34" s="5">
        <v>0.34691735490469411</v>
      </c>
      <c r="R34" s="5">
        <v>0.33578804690782083</v>
      </c>
      <c r="S34" s="5">
        <v>0.34927857633255271</v>
      </c>
      <c r="T34" s="5">
        <v>0.36617734469210755</v>
      </c>
      <c r="U34" s="5">
        <v>0.33038814041980469</v>
      </c>
      <c r="V34" s="5">
        <v>0.32459646579049034</v>
      </c>
      <c r="W34" s="5">
        <v>0.337335179615949</v>
      </c>
      <c r="X34" s="5">
        <v>0.34301373613413744</v>
      </c>
      <c r="Y34" s="5">
        <v>0.31834811986854622</v>
      </c>
      <c r="Z34"/>
      <c r="AB34" s="1">
        <f>+AVERAGE(D34:Z34)</f>
        <v>0.34882372910383386</v>
      </c>
    </row>
    <row r="35" spans="2:28" x14ac:dyDescent="0.2">
      <c r="B35" t="s">
        <v>5</v>
      </c>
      <c r="C35" t="s">
        <v>27</v>
      </c>
      <c r="D35">
        <v>1.1786538201476189E-5</v>
      </c>
      <c r="E35">
        <v>1.2597997135785528E-5</v>
      </c>
      <c r="F35">
        <v>1.3138858825049239E-5</v>
      </c>
      <c r="G35">
        <v>1.2646420087454379E-5</v>
      </c>
      <c r="H35">
        <v>1.259913126312071E-5</v>
      </c>
      <c r="I35">
        <v>1.2659392507752558E-5</v>
      </c>
      <c r="J35">
        <v>1.430759260182718E-5</v>
      </c>
      <c r="K35">
        <v>1.7915238493785776E-5</v>
      </c>
      <c r="L35">
        <v>1.8309242647895504E-5</v>
      </c>
      <c r="M35">
        <v>1.9858522445674449E-5</v>
      </c>
      <c r="N35">
        <v>2.0449619646691214E-5</v>
      </c>
      <c r="O35">
        <v>2.3838002061966155E-5</v>
      </c>
      <c r="P35">
        <v>2.2232413147011045E-5</v>
      </c>
      <c r="Q35">
        <v>2.860315780333096E-5</v>
      </c>
      <c r="R35">
        <v>2.767423752354122E-5</v>
      </c>
      <c r="S35">
        <v>2.967116051815321E-5</v>
      </c>
      <c r="T35">
        <v>3.0483881693294295E-5</v>
      </c>
      <c r="U35">
        <v>3.2348580427412272E-5</v>
      </c>
      <c r="V35">
        <v>3.4675593732328326E-5</v>
      </c>
      <c r="W35">
        <v>3.4302591573491607E-5</v>
      </c>
      <c r="X35">
        <v>4.0698942727024173E-5</v>
      </c>
      <c r="Y35">
        <v>4.0209376108054437E-5</v>
      </c>
      <c r="Z35"/>
    </row>
    <row r="36" spans="2:28" x14ac:dyDescent="0.2">
      <c r="B36" t="s">
        <v>7</v>
      </c>
      <c r="C36" t="s">
        <v>28</v>
      </c>
      <c r="D36">
        <v>7.5734805278122146E-6</v>
      </c>
      <c r="E36">
        <v>7.8734983025483489E-6</v>
      </c>
      <c r="F36">
        <v>8.0890249826623859E-6</v>
      </c>
      <c r="G36">
        <v>8.0102800586126272E-6</v>
      </c>
      <c r="H36">
        <v>7.6772117506122155E-6</v>
      </c>
      <c r="I36">
        <v>8.7426695723267052E-6</v>
      </c>
      <c r="J36">
        <v>8.7824110225564358E-6</v>
      </c>
      <c r="K36">
        <v>8.804405062365254E-6</v>
      </c>
      <c r="L36">
        <v>9.0642316033249701E-6</v>
      </c>
      <c r="M36">
        <v>8.8812638177282835E-6</v>
      </c>
      <c r="N36">
        <v>8.689148039799748E-6</v>
      </c>
      <c r="O36">
        <v>9.2725588797524274E-6</v>
      </c>
      <c r="P36">
        <v>6.8586449378431253E-6</v>
      </c>
      <c r="Q36">
        <v>7.980183167977276E-6</v>
      </c>
      <c r="R36">
        <v>7.7063680012501126E-6</v>
      </c>
      <c r="S36">
        <v>8.0061512124053435E-6</v>
      </c>
      <c r="T36">
        <v>8.3318739839715188E-6</v>
      </c>
      <c r="U36">
        <v>7.9407190789049175E-6</v>
      </c>
      <c r="V36">
        <v>8.2294284589727301E-6</v>
      </c>
      <c r="W36">
        <v>7.9952811314775917E-6</v>
      </c>
      <c r="X36">
        <v>9.0101993026431622E-6</v>
      </c>
      <c r="Y36">
        <v>8.2231695059242545E-6</v>
      </c>
      <c r="Z36"/>
    </row>
    <row r="37" spans="2:28" ht="15" x14ac:dyDescent="0.2">
      <c r="B37" s="4" t="s">
        <v>30</v>
      </c>
      <c r="C37" s="4" t="s">
        <v>11</v>
      </c>
      <c r="D37" s="5">
        <v>0.35130573818473937</v>
      </c>
      <c r="E37" s="5">
        <v>0.38655033377412806</v>
      </c>
      <c r="F37" s="5">
        <v>0.35654346523346508</v>
      </c>
      <c r="G37" s="5">
        <v>0.37219131178153908</v>
      </c>
      <c r="H37" s="5">
        <v>0.35316971506008538</v>
      </c>
      <c r="I37" s="5">
        <v>0.390823997328409</v>
      </c>
      <c r="J37" s="5">
        <v>0.37265253420814543</v>
      </c>
      <c r="K37" s="5">
        <v>0.35546623519128906</v>
      </c>
      <c r="L37" s="5">
        <v>0.36005643222070355</v>
      </c>
      <c r="M37" s="5">
        <v>0.34297852552874936</v>
      </c>
      <c r="N37" s="5">
        <v>0.33339901536179556</v>
      </c>
      <c r="O37" s="5">
        <v>0.33484248247490461</v>
      </c>
      <c r="P37" s="5">
        <v>0.34694926997197723</v>
      </c>
      <c r="Q37" s="5">
        <v>0.34983299186270128</v>
      </c>
      <c r="R37" s="5">
        <v>0.33860511307881125</v>
      </c>
      <c r="S37" s="5">
        <v>0.35223099889834852</v>
      </c>
      <c r="T37" s="5">
        <v>0.36923883998527224</v>
      </c>
      <c r="U37" s="5">
        <v>0.33339819122768205</v>
      </c>
      <c r="V37" s="5">
        <v>0.32774818095662328</v>
      </c>
      <c r="W37" s="5">
        <v>0.34041440167984832</v>
      </c>
      <c r="X37" s="5">
        <v>0.34654100934569454</v>
      </c>
      <c r="Y37" s="5">
        <v>0.32165312231864168</v>
      </c>
      <c r="Z37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24"/>
  <sheetViews>
    <sheetView workbookViewId="0">
      <selection activeCell="B31" sqref="B31"/>
    </sheetView>
  </sheetViews>
  <sheetFormatPr defaultRowHeight="12.75" x14ac:dyDescent="0.2"/>
  <sheetData>
    <row r="4" spans="2:2" x14ac:dyDescent="0.2">
      <c r="B4" t="s">
        <v>15</v>
      </c>
    </row>
    <row r="7" spans="2:2" x14ac:dyDescent="0.2">
      <c r="B7" s="2" t="s">
        <v>16</v>
      </c>
    </row>
    <row r="8" spans="2:2" x14ac:dyDescent="0.2">
      <c r="B8" t="s">
        <v>33</v>
      </c>
    </row>
    <row r="10" spans="2:2" x14ac:dyDescent="0.2">
      <c r="B10" s="2" t="s">
        <v>34</v>
      </c>
    </row>
    <row r="11" spans="2:2" x14ac:dyDescent="0.2">
      <c r="B11" t="s">
        <v>17</v>
      </c>
    </row>
    <row r="15" spans="2:2" x14ac:dyDescent="0.2">
      <c r="B15" s="2" t="s">
        <v>35</v>
      </c>
    </row>
    <row r="16" spans="2:2" x14ac:dyDescent="0.2">
      <c r="B16" t="s">
        <v>37</v>
      </c>
    </row>
    <row r="18" spans="2:2" x14ac:dyDescent="0.2">
      <c r="B18" s="2" t="s">
        <v>36</v>
      </c>
    </row>
    <row r="19" spans="2:2" x14ac:dyDescent="0.2">
      <c r="B19" t="s">
        <v>38</v>
      </c>
    </row>
    <row r="21" spans="2:2" x14ac:dyDescent="0.2">
      <c r="B21" t="s">
        <v>19</v>
      </c>
    </row>
    <row r="22" spans="2:2" x14ac:dyDescent="0.2">
      <c r="B22" t="s">
        <v>18</v>
      </c>
    </row>
    <row r="23" spans="2:2" x14ac:dyDescent="0.2">
      <c r="B23" t="s">
        <v>21</v>
      </c>
    </row>
    <row r="24" spans="2:2" x14ac:dyDescent="0.2">
      <c r="B2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Podatki</vt:lpstr>
      <vt:lpstr>Metodologija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Matjaz Cesen</dc:creator>
  <cp:lastModifiedBy>Matjaž Česen</cp:lastModifiedBy>
  <dcterms:created xsi:type="dcterms:W3CDTF">2012-07-24T13:16:38Z</dcterms:created>
  <dcterms:modified xsi:type="dcterms:W3CDTF">2024-11-14T13:46:02Z</dcterms:modified>
</cp:coreProperties>
</file>