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i\Ceusbs\podatki\energetika\EmisijskiFaktorZaElektricnoEnergijo_Toploto_ZaObjavo\"/>
    </mc:Choice>
  </mc:AlternateContent>
  <xr:revisionPtr revIDLastSave="0" documentId="13_ncr:1_{544DA9CE-48F3-4D5E-B32D-CC30994316E5}" xr6:coauthVersionLast="47" xr6:coauthVersionMax="47" xr10:uidLastSave="{00000000-0000-0000-0000-000000000000}"/>
  <bookViews>
    <workbookView xWindow="-120" yWindow="-120" windowWidth="29040" windowHeight="17025" xr2:uid="{00000000-000D-0000-FFFF-FFFF00000000}"/>
  </bookViews>
  <sheets>
    <sheet name="Podatki" sheetId="1" r:id="rId1"/>
    <sheet name="Metodologija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1" l="1"/>
  <c r="Y39" i="1" s="1"/>
  <c r="Y13" i="1"/>
  <c r="Y12" i="1"/>
  <c r="X13" i="1"/>
  <c r="X12" i="1"/>
  <c r="X39" i="1"/>
  <c r="W39" i="1"/>
  <c r="W13" i="1"/>
  <c r="W12" i="1"/>
  <c r="AB40" i="1"/>
  <c r="AB10" i="1"/>
  <c r="AA10" i="1"/>
  <c r="AA7" i="1"/>
  <c r="AB7" i="1"/>
  <c r="V13" i="1"/>
  <c r="V12" i="1"/>
  <c r="N26" i="1"/>
  <c r="O26" i="1" s="1"/>
  <c r="P26" i="1" s="1"/>
  <c r="Q26" i="1" s="1"/>
  <c r="R26" i="1" s="1"/>
  <c r="S26" i="1" s="1"/>
  <c r="T26" i="1" s="1"/>
  <c r="U26" i="1" s="1"/>
  <c r="V26" i="1" s="1"/>
  <c r="W26" i="1" s="1"/>
  <c r="U13" i="1" l="1"/>
  <c r="U12" i="1"/>
  <c r="T13" i="1" l="1"/>
  <c r="T12" i="1"/>
  <c r="S13" i="1" l="1"/>
  <c r="S12" i="1"/>
  <c r="R13" i="1" l="1"/>
  <c r="R12" i="1"/>
  <c r="Q13" i="1" l="1"/>
  <c r="Q12" i="1"/>
  <c r="P13" i="1" l="1"/>
  <c r="P12" i="1"/>
  <c r="O13" i="1" l="1"/>
  <c r="N13" i="1"/>
  <c r="M13" i="1"/>
  <c r="L13" i="1"/>
  <c r="K13" i="1"/>
  <c r="J13" i="1"/>
  <c r="I13" i="1"/>
  <c r="H13" i="1"/>
  <c r="G13" i="1"/>
  <c r="F13" i="1"/>
  <c r="E13" i="1"/>
  <c r="O12" i="1"/>
  <c r="N12" i="1"/>
  <c r="M12" i="1"/>
  <c r="L12" i="1"/>
  <c r="K12" i="1"/>
  <c r="J12" i="1"/>
  <c r="I12" i="1"/>
  <c r="H12" i="1"/>
  <c r="G12" i="1"/>
  <c r="F12" i="1"/>
  <c r="E12" i="1"/>
  <c r="D13" i="1"/>
  <c r="D12" i="1"/>
  <c r="N6" i="1"/>
  <c r="O6" i="1" s="1"/>
  <c r="O39" i="1" l="1"/>
  <c r="P6" i="1"/>
  <c r="Q6" i="1" l="1"/>
  <c r="P39" i="1"/>
  <c r="R6" i="1" l="1"/>
  <c r="Q39" i="1"/>
  <c r="R39" i="1" l="1"/>
  <c r="S6" i="1"/>
  <c r="S39" i="1" l="1"/>
  <c r="T6" i="1"/>
  <c r="T39" i="1" l="1"/>
  <c r="U6" i="1"/>
  <c r="U39" i="1" l="1"/>
  <c r="V6" i="1"/>
  <c r="V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Matjaž Česen</author>
  </authors>
  <commentList>
    <comment ref="P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Matjaž Česen:</t>
        </r>
        <r>
          <rPr>
            <sz val="9"/>
            <color indexed="81"/>
            <rFont val="Tahoma"/>
            <family val="2"/>
            <charset val="238"/>
          </rPr>
          <t xml:space="preserve">
izrazit padec zaradi zaustavitve TET in manjšega obratovanja TEŠ</t>
        </r>
      </text>
    </comment>
    <comment ref="P20" authorId="0" shapeId="0" xr:uid="{DA763C27-A1D4-40CA-B89D-ABA851361EEB}">
      <text>
        <r>
          <rPr>
            <b/>
            <sz val="9"/>
            <color indexed="81"/>
            <rFont val="Tahoma"/>
            <family val="2"/>
            <charset val="238"/>
          </rPr>
          <t>Matjaž Česen:</t>
        </r>
        <r>
          <rPr>
            <sz val="9"/>
            <color indexed="81"/>
            <rFont val="Tahoma"/>
            <family val="2"/>
            <charset val="238"/>
          </rPr>
          <t xml:space="preserve">
izrazit padec zaradi zaustavitve TET in manjšega obratovanja TEŠ</t>
        </r>
      </text>
    </comment>
    <comment ref="P27" authorId="0" shapeId="0" xr:uid="{F131E3F8-9370-4D15-98F1-226F22C50C86}">
      <text>
        <r>
          <rPr>
            <b/>
            <sz val="9"/>
            <color indexed="81"/>
            <rFont val="Tahoma"/>
            <family val="2"/>
            <charset val="238"/>
          </rPr>
          <t>Matjaž Česen:</t>
        </r>
        <r>
          <rPr>
            <sz val="9"/>
            <color indexed="81"/>
            <rFont val="Tahoma"/>
            <family val="2"/>
            <charset val="238"/>
          </rPr>
          <t xml:space="preserve">
izrazit padec zaradi zaustavitve TET in manjšega obratovanja TEŠ</t>
        </r>
      </text>
    </comment>
  </commentList>
</comments>
</file>

<file path=xl/sharedStrings.xml><?xml version="1.0" encoding="utf-8"?>
<sst xmlns="http://schemas.openxmlformats.org/spreadsheetml/2006/main" count="71" uniqueCount="47">
  <si>
    <t>1. Povprečne  specifične emisije za električno energijo v Sloveniji</t>
  </si>
  <si>
    <t>CO2</t>
  </si>
  <si>
    <t>[kg CO2/kWhe]</t>
  </si>
  <si>
    <t>CH4</t>
  </si>
  <si>
    <t>[kg CH4/kWhe]</t>
  </si>
  <si>
    <t>N2O</t>
  </si>
  <si>
    <t>[kg N2O/kWhe]</t>
  </si>
  <si>
    <t>[kg CO2ekv/kWhe]</t>
  </si>
  <si>
    <t>[kg CO2/kWht]</t>
  </si>
  <si>
    <t>[kg CO2ekv/kWht]</t>
  </si>
  <si>
    <t>Faktor izgub v omrežju:</t>
  </si>
  <si>
    <t>Izgube/ končna poraba (SURS, Električna energija - SI-STAT)</t>
  </si>
  <si>
    <t>Opis metodologije izračuna:</t>
  </si>
  <si>
    <t>Emisije CO2/TGP iz proizvodnje daljinske toplote</t>
  </si>
  <si>
    <t>Emisije CO2/TGP iz proizvodnje daljinske toplote so deljene s porabo daljinske toplote (končna) = Neto proizvodnja - izgube v omrežju (vir SURS)</t>
  </si>
  <si>
    <t>Proizvodnja samoproizvajalcev - vir SURS (ker so emisije iz samoproizvajalcev v industriji zajete v evidencah emisij v sektorjih 1.A.2)</t>
  </si>
  <si>
    <t>Proizvodnja električne energije na pragu brez polovice proizvodnje NEK (ker je lastnica polovice NEK Hrvaška) - vir SURS</t>
  </si>
  <si>
    <t>Proizvodnja črpalnih HE - vir SURS</t>
  </si>
  <si>
    <t>NOx</t>
  </si>
  <si>
    <t>PM 2.5</t>
  </si>
  <si>
    <t>[g NOx/kWhe]</t>
  </si>
  <si>
    <t>[g PM2.5/kWhe]</t>
  </si>
  <si>
    <t>Povprečje zadnjih pet let</t>
  </si>
  <si>
    <t>[kg CH4/kWht]</t>
  </si>
  <si>
    <t>[kg N2O/kWht]</t>
  </si>
  <si>
    <t>GWP AR5</t>
  </si>
  <si>
    <t>TGP GWP AR5</t>
  </si>
  <si>
    <t>Skupaj TGP GWP AR5</t>
  </si>
  <si>
    <t>2002-2022</t>
  </si>
  <si>
    <t>Raba energije enot za proizvodnjo daljinske toplote po gorivih (vir: SURS) je pomnožena z emisijskimi faktorji (CO2, CH4, N2O) za CRF sektor 1.A.1.a Proizvodnja električne energije in toplote (vir: ARSO) in agregirana z upoštevanjem GWP vrednosti AR5.</t>
  </si>
  <si>
    <t>Emisije CO2/TGP na nivoju končne rabe daljinske toplote</t>
  </si>
  <si>
    <t>Emisije CO2/TGP iz proizvodnje električne energije</t>
  </si>
  <si>
    <t>Faktor izgub v omrežju = (izgube v omrežju+izguba ČHE)/končna poraba električne energije (vir: SURS) - da pridemo na nivo porabnikov</t>
  </si>
  <si>
    <t>Emisijski faktor za izgube (Obseg 3, kategroija 3)</t>
  </si>
  <si>
    <t>Do vključno leta 2021 je uporabljen podatek o emisijah iz proizvodnje elektirčne energije in toplote (CRF 1.A.1.a) od katerega so odštete izračunane emisije za proizvdonjo toplote na podlagi podatkov o rabi energije za daljinsko toploto (SURS) in emisijskih faktorjev ARSO. Podatek o emisijah ARSO v CRF 1.A.1.a ne upošteva samoproizvajalcev.</t>
  </si>
  <si>
    <t>Od leta 2022 naprej so emisije iz proizvodnje električne energije izračunane z množenjem rabe energije enot za proizvodnjo električne energije po gorivih (vir: SURS) in emisijskih faktorjev ARSO (CO2, CH4, N2O) za CRF sektor 1.A.1.a Proizvodnja električne energije in toplote (vir: ARSO). V tem izračununu so upošetvane tudi emisije samoproizvajalcev, ker jih SURS upotševa v rabi energije.</t>
  </si>
  <si>
    <t>Emsiije CO2, CH4 in N2O so agregirane v TGP z uporabo GWP AR5 skladno z navodili za pripravo evidenc v obdobju 2021-2030 UNFCCC in EU.</t>
  </si>
  <si>
    <t>Emisije CO2/TGP iz proizvodnje električne energije so deljene s proizvodnjo električne energije v Sloveniji na pragu brez polovice proizvodnje iz NEK ter proizvodnje električne energije v črpalnih elektrarnah.</t>
  </si>
  <si>
    <t>Do vključno leta 2021 pri proizvodnji električne energije proizvodnja samoproizvajalcev ni upoštevana, ker tega ne upoštevajo emisije.</t>
  </si>
  <si>
    <t>Od leta 2022 naprej je proizvodnja električne energije samoproizvajalcev upoštevana.</t>
  </si>
  <si>
    <t>Za emisijski faktor za obseg 2 se skladno z navodili GHG protokola upošteva emisijski faktor na nivoju proizvodnje brez popravka zaradi izgub, ker se emisije zaradi izgub upošteva v obsegu 3 kategorija 3</t>
  </si>
  <si>
    <t>Emisijski faktor za izgube je izračunan na način (enako kot v UK_BEIS) - EF izgube</t>
  </si>
  <si>
    <t>Emisije CO2/TGP na enoto končne rabe električne energije (Ef proizvodnja elektrike)</t>
  </si>
  <si>
    <t>EF izgube = EF poraba elektrike - EF proizvodnja elektrike</t>
  </si>
  <si>
    <t>pri čemer je EF poraba elektrike izračunan kot EF proizvodnja elektrike /(1- Faktor izgub v omrežju)</t>
  </si>
  <si>
    <t>(Emisije v SLO / Proizv. el.en. prag 50% NEK) - ne upoštevamo izgub (EF za obseg 2 za elektriko - na nivoju proizvodnje)</t>
  </si>
  <si>
    <t>2. Povprečne specifične emisije daljinske toplote (na nivoju proizvodnje, EF za obseg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</si>
</sst>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6"/>
      <color theme="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1" fillId="0" borderId="0" xfId="0" applyFont="1"/>
    <xf numFmtId="164" fontId="2" fillId="0" borderId="0" xfId="0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9" fontId="0" fillId="0" borderId="0" xfId="0" applyNumberFormat="1"/>
    <xf numFmtId="0" fontId="0" fillId="0" borderId="0" xfId="0" applyFill="1"/>
    <xf numFmtId="0" fontId="1" fillId="0" borderId="0" xfId="0" applyFont="1" applyFill="1"/>
    <xf numFmtId="164" fontId="2" fillId="0" borderId="0" xfId="0" applyNumberFormat="1" applyFont="1" applyFill="1"/>
    <xf numFmtId="164" fontId="0" fillId="0" borderId="0" xfId="0" applyNumberFormat="1" applyFill="1"/>
    <xf numFmtId="9" fontId="0" fillId="0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Povprečni EF za TGP za porabljeno el. en.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Podatki!$D$6:$Y$6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Podatki!$D$10:$Y$10</c:f>
              <c:numCache>
                <c:formatCode>#,##0.000</c:formatCode>
                <c:ptCount val="22"/>
                <c:pt idx="0">
                  <c:v>0.54449195940290029</c:v>
                </c:pt>
                <c:pt idx="1">
                  <c:v>0.54296335809998308</c:v>
                </c:pt>
                <c:pt idx="2">
                  <c:v>0.49892910722039574</c:v>
                </c:pt>
                <c:pt idx="3">
                  <c:v>0.51564767527363042</c:v>
                </c:pt>
                <c:pt idx="4">
                  <c:v>0.5193057203778898</c:v>
                </c:pt>
                <c:pt idx="5">
                  <c:v>0.5473615003330714</c:v>
                </c:pt>
                <c:pt idx="6">
                  <c:v>0.47628143879918883</c:v>
                </c:pt>
                <c:pt idx="7">
                  <c:v>0.44808354959269975</c:v>
                </c:pt>
                <c:pt idx="8">
                  <c:v>0.45691184084765696</c:v>
                </c:pt>
                <c:pt idx="9">
                  <c:v>0.48746626531680071</c:v>
                </c:pt>
                <c:pt idx="10">
                  <c:v>0.46668754826903541</c:v>
                </c:pt>
                <c:pt idx="11">
                  <c:v>0.42442852729842168</c:v>
                </c:pt>
                <c:pt idx="12">
                  <c:v>0.29902910020470075</c:v>
                </c:pt>
                <c:pt idx="13">
                  <c:v>0.35692295706065524</c:v>
                </c:pt>
                <c:pt idx="14">
                  <c:v>0.34958324167277777</c:v>
                </c:pt>
                <c:pt idx="15">
                  <c:v>0.35656520939384417</c:v>
                </c:pt>
                <c:pt idx="16">
                  <c:v>0.33479323021425855</c:v>
                </c:pt>
                <c:pt idx="17">
                  <c:v>0.33030602203726955</c:v>
                </c:pt>
                <c:pt idx="18">
                  <c:v>0.3073401659357079</c:v>
                </c:pt>
                <c:pt idx="19">
                  <c:v>0.29748735713461794</c:v>
                </c:pt>
                <c:pt idx="20">
                  <c:v>0.28571866148024577</c:v>
                </c:pt>
                <c:pt idx="21">
                  <c:v>0.23531662406703507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0-4B53-B773-2BD7FFD6A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831424"/>
        <c:axId val="865833504"/>
      </c:lineChart>
      <c:catAx>
        <c:axId val="8658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5833504"/>
        <c:crosses val="autoZero"/>
        <c:auto val="1"/>
        <c:lblAlgn val="ctr"/>
        <c:lblOffset val="100"/>
        <c:noMultiLvlLbl val="0"/>
      </c:catAx>
      <c:valAx>
        <c:axId val="86583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[kgCO2ekv/kWh]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583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Povprečni EF za TGP za porabljeno </a:t>
            </a:r>
            <a:r>
              <a:rPr lang="sl-SI"/>
              <a:t>dalj.</a:t>
            </a:r>
            <a:r>
              <a:rPr lang="sl-SI" baseline="0"/>
              <a:t> toploto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Podatki!$D$6:$Y$6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Podatki!$D$43:$Y$43</c:f>
              <c:numCache>
                <c:formatCode>#,##0.000</c:formatCode>
                <c:ptCount val="22"/>
                <c:pt idx="0">
                  <c:v>0.31269849077778583</c:v>
                </c:pt>
                <c:pt idx="1">
                  <c:v>0.32883407118561681</c:v>
                </c:pt>
                <c:pt idx="2">
                  <c:v>0.30850549992813775</c:v>
                </c:pt>
                <c:pt idx="3">
                  <c:v>0.30986585095254909</c:v>
                </c:pt>
                <c:pt idx="4">
                  <c:v>0.29958328278877416</c:v>
                </c:pt>
                <c:pt idx="5">
                  <c:v>0.32361308844528808</c:v>
                </c:pt>
                <c:pt idx="6">
                  <c:v>0.31920631548618777</c:v>
                </c:pt>
                <c:pt idx="7">
                  <c:v>0.30505742853244094</c:v>
                </c:pt>
                <c:pt idx="8">
                  <c:v>0.30533718124084941</c:v>
                </c:pt>
                <c:pt idx="9">
                  <c:v>0.29040148476544558</c:v>
                </c:pt>
                <c:pt idx="10">
                  <c:v>0.28159612644465476</c:v>
                </c:pt>
                <c:pt idx="11">
                  <c:v>0.28576374082936534</c:v>
                </c:pt>
                <c:pt idx="12">
                  <c:v>0.29001537590107496</c:v>
                </c:pt>
                <c:pt idx="13">
                  <c:v>0.29994056229817145</c:v>
                </c:pt>
                <c:pt idx="14">
                  <c:v>0.28979045747631937</c:v>
                </c:pt>
                <c:pt idx="15">
                  <c:v>0.30019066166981545</c:v>
                </c:pt>
                <c:pt idx="16">
                  <c:v>0.31659824224801864</c:v>
                </c:pt>
                <c:pt idx="17">
                  <c:v>0.28863163239826223</c:v>
                </c:pt>
                <c:pt idx="18">
                  <c:v>0.28530253326372368</c:v>
                </c:pt>
                <c:pt idx="19">
                  <c:v>0.29790101891198811</c:v>
                </c:pt>
                <c:pt idx="20">
                  <c:v>0.29408239516007428</c:v>
                </c:pt>
                <c:pt idx="21">
                  <c:v>0.26937230683243912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E7-470C-8EE3-587DD466E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5831424"/>
        <c:axId val="865833504"/>
      </c:lineChart>
      <c:catAx>
        <c:axId val="86583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5833504"/>
        <c:crosses val="autoZero"/>
        <c:auto val="1"/>
        <c:lblAlgn val="ctr"/>
        <c:lblOffset val="100"/>
        <c:noMultiLvlLbl val="0"/>
      </c:catAx>
      <c:valAx>
        <c:axId val="86583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[kgCO2ekv/kWh]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583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485775</xdr:colOff>
      <xdr:row>5</xdr:row>
      <xdr:rowOff>9525</xdr:rowOff>
    </xdr:from>
    <xdr:to>
      <xdr:col>36</xdr:col>
      <xdr:colOff>180975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9525</xdr:colOff>
      <xdr:row>27</xdr:row>
      <xdr:rowOff>104775</xdr:rowOff>
    </xdr:from>
    <xdr:to>
      <xdr:col>36</xdr:col>
      <xdr:colOff>314325</xdr:colOff>
      <xdr:row>44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tabSelected="1" topLeftCell="J1" workbookViewId="0">
      <selection activeCell="X34" sqref="X34"/>
    </sheetView>
  </sheetViews>
  <sheetFormatPr defaultRowHeight="12.75" x14ac:dyDescent="0.2"/>
  <cols>
    <col min="2" max="2" width="14.42578125" customWidth="1"/>
    <col min="3" max="3" width="16.42578125" bestFit="1" customWidth="1"/>
    <col min="26" max="26" width="9.140625" style="8"/>
  </cols>
  <sheetData>
    <row r="1" spans="1:28" x14ac:dyDescent="0.2">
      <c r="B1" s="13">
        <v>45610</v>
      </c>
    </row>
    <row r="3" spans="1:28" ht="19.5" x14ac:dyDescent="0.25">
      <c r="B3" s="6" t="s">
        <v>0</v>
      </c>
    </row>
    <row r="5" spans="1:28" x14ac:dyDescent="0.2">
      <c r="B5" s="2" t="s">
        <v>45</v>
      </c>
    </row>
    <row r="6" spans="1:28" x14ac:dyDescent="0.2">
      <c r="D6" s="2">
        <v>2002</v>
      </c>
      <c r="E6" s="2">
        <v>2003</v>
      </c>
      <c r="F6" s="2">
        <v>2004</v>
      </c>
      <c r="G6" s="2">
        <v>2005</v>
      </c>
      <c r="H6" s="2">
        <v>2006</v>
      </c>
      <c r="I6" s="2">
        <v>2007</v>
      </c>
      <c r="J6" s="2">
        <v>2008</v>
      </c>
      <c r="K6" s="2">
        <v>2009</v>
      </c>
      <c r="L6" s="2">
        <v>2010</v>
      </c>
      <c r="M6" s="2">
        <v>2011</v>
      </c>
      <c r="N6" s="2">
        <f t="shared" ref="N6:V6" si="0">+M6+1</f>
        <v>2012</v>
      </c>
      <c r="O6" s="2">
        <f t="shared" si="0"/>
        <v>2013</v>
      </c>
      <c r="P6" s="2">
        <f t="shared" si="0"/>
        <v>2014</v>
      </c>
      <c r="Q6" s="2">
        <f t="shared" si="0"/>
        <v>2015</v>
      </c>
      <c r="R6" s="2">
        <f t="shared" si="0"/>
        <v>2016</v>
      </c>
      <c r="S6" s="2">
        <f t="shared" si="0"/>
        <v>2017</v>
      </c>
      <c r="T6" s="2">
        <f t="shared" si="0"/>
        <v>2018</v>
      </c>
      <c r="U6" s="2">
        <f t="shared" si="0"/>
        <v>2019</v>
      </c>
      <c r="V6" s="2">
        <f t="shared" si="0"/>
        <v>2020</v>
      </c>
      <c r="W6" s="2">
        <v>2021</v>
      </c>
      <c r="X6" s="2">
        <v>2022</v>
      </c>
      <c r="Y6" s="2">
        <f>+X6+1</f>
        <v>2023</v>
      </c>
      <c r="Z6" s="9"/>
      <c r="AA6" t="s">
        <v>22</v>
      </c>
      <c r="AB6" t="s">
        <v>28</v>
      </c>
    </row>
    <row r="7" spans="1:28" ht="15" x14ac:dyDescent="0.2">
      <c r="B7" s="4" t="s">
        <v>1</v>
      </c>
      <c r="C7" s="4" t="s">
        <v>2</v>
      </c>
      <c r="D7" s="5">
        <v>0.54250992664192021</v>
      </c>
      <c r="E7" s="5">
        <v>0.54101889090848132</v>
      </c>
      <c r="F7" s="5">
        <v>0.497182187670618</v>
      </c>
      <c r="G7" s="5">
        <v>0.51375804604411279</v>
      </c>
      <c r="H7" s="5">
        <v>0.5173486155652014</v>
      </c>
      <c r="I7" s="5">
        <v>0.5453381304708903</v>
      </c>
      <c r="J7" s="5">
        <v>0.47426395174640568</v>
      </c>
      <c r="K7" s="5">
        <v>0.44635764074450646</v>
      </c>
      <c r="L7" s="5">
        <v>0.45518352412155821</v>
      </c>
      <c r="M7" s="5">
        <v>0.48557840811068559</v>
      </c>
      <c r="N7" s="5">
        <v>0.46487658108036778</v>
      </c>
      <c r="O7" s="5">
        <v>0.42279742243763158</v>
      </c>
      <c r="P7" s="5">
        <v>0.29776544266064031</v>
      </c>
      <c r="Q7" s="5">
        <v>0.35544076628554355</v>
      </c>
      <c r="R7" s="5">
        <v>0.34813861328865719</v>
      </c>
      <c r="S7" s="5">
        <v>0.35506838240689487</v>
      </c>
      <c r="T7" s="5">
        <v>0.33337745176265726</v>
      </c>
      <c r="U7" s="5">
        <v>0.32888014969684287</v>
      </c>
      <c r="V7" s="5">
        <v>0.30604969555235828</v>
      </c>
      <c r="W7" s="5">
        <v>0.29619353843810753</v>
      </c>
      <c r="X7" s="5">
        <v>0.2844183921584264</v>
      </c>
      <c r="Y7" s="5">
        <v>0.23419326664690929</v>
      </c>
      <c r="Z7" s="10"/>
      <c r="AA7" s="3">
        <f>+AVERAGE(R7:Z7)</f>
        <v>0.3107899362438567</v>
      </c>
      <c r="AB7" s="1">
        <f>+AVERAGE(D7:Z7)</f>
        <v>0.41116995565633713</v>
      </c>
    </row>
    <row r="8" spans="1:28" x14ac:dyDescent="0.2">
      <c r="B8" t="s">
        <v>3</v>
      </c>
      <c r="C8" t="s">
        <v>4</v>
      </c>
      <c r="D8" s="1">
        <v>4.0738303887099131E-6</v>
      </c>
      <c r="E8" s="1">
        <v>4.0528176737795664E-6</v>
      </c>
      <c r="F8" s="1">
        <v>3.4337960493618826E-6</v>
      </c>
      <c r="G8" s="1">
        <v>4.9754220043357973E-6</v>
      </c>
      <c r="H8" s="1">
        <v>5.3764093591663256E-6</v>
      </c>
      <c r="I8" s="1">
        <v>5.7425242886302455E-6</v>
      </c>
      <c r="J8" s="1">
        <v>9.2407816655722906E-6</v>
      </c>
      <c r="K8" s="1">
        <v>6.1703191800856144E-6</v>
      </c>
      <c r="L8" s="1">
        <v>5.8074340931555673E-6</v>
      </c>
      <c r="M8" s="1">
        <v>6.5491365044539995E-6</v>
      </c>
      <c r="N8" s="1">
        <v>6.2650264539468069E-6</v>
      </c>
      <c r="O8" s="1">
        <v>5.1920869088566851E-6</v>
      </c>
      <c r="P8" s="1">
        <v>4.3416017860139654E-6</v>
      </c>
      <c r="Q8" s="1">
        <v>4.5749736373929608E-6</v>
      </c>
      <c r="R8" s="1">
        <v>4.4822985167268766E-6</v>
      </c>
      <c r="S8" s="1">
        <v>4.9534762469304273E-6</v>
      </c>
      <c r="T8" s="1">
        <v>4.8605729847998735E-6</v>
      </c>
      <c r="U8" s="1">
        <v>5.2898632293452069E-6</v>
      </c>
      <c r="V8" s="1">
        <v>4.6076718350291137E-6</v>
      </c>
      <c r="W8" s="1">
        <v>4.9363725547265934E-6</v>
      </c>
      <c r="X8" s="1">
        <v>5.7418846482457491E-6</v>
      </c>
      <c r="Y8" s="1">
        <v>5.4371062778654845E-6</v>
      </c>
      <c r="Z8" s="11"/>
    </row>
    <row r="9" spans="1:28" x14ac:dyDescent="0.2">
      <c r="B9" t="s">
        <v>5</v>
      </c>
      <c r="C9" t="s">
        <v>6</v>
      </c>
      <c r="D9" s="1">
        <v>7.048926453192925E-6</v>
      </c>
      <c r="E9" s="1">
        <v>6.9093897986262207E-6</v>
      </c>
      <c r="F9" s="1">
        <v>6.2293330580966406E-6</v>
      </c>
      <c r="G9" s="1">
        <v>6.6049713713065301E-6</v>
      </c>
      <c r="H9" s="1">
        <v>6.8172277382330791E-6</v>
      </c>
      <c r="I9" s="1">
        <v>7.0286006871677519E-6</v>
      </c>
      <c r="J9" s="1">
        <v>6.6367742118759306E-6</v>
      </c>
      <c r="K9" s="1">
        <v>5.8609053250977364E-6</v>
      </c>
      <c r="L9" s="1">
        <v>5.9083342320392586E-6</v>
      </c>
      <c r="M9" s="1">
        <v>6.4320052226052932E-6</v>
      </c>
      <c r="N9" s="1">
        <v>6.1718733885174191E-6</v>
      </c>
      <c r="O9" s="1">
        <v>5.6065148201589944E-6</v>
      </c>
      <c r="P9" s="1">
        <v>4.3097837511396485E-6</v>
      </c>
      <c r="Q9" s="1">
        <v>5.1097792953385469E-6</v>
      </c>
      <c r="R9" s="1">
        <v>4.9778265118950573E-6</v>
      </c>
      <c r="S9" s="1">
        <v>5.1250175548500619E-6</v>
      </c>
      <c r="T9" s="1">
        <v>4.8289902189694857E-6</v>
      </c>
      <c r="U9" s="1">
        <v>4.8217213962453194E-6</v>
      </c>
      <c r="V9" s="1">
        <v>4.3828512149766098E-6</v>
      </c>
      <c r="W9" s="1">
        <v>4.3607557168983188E-6</v>
      </c>
      <c r="X9" s="1">
        <v>4.2999869874282461E-6</v>
      </c>
      <c r="Y9" s="1">
        <v>3.6645979031907511E-6</v>
      </c>
      <c r="Z9" s="11"/>
    </row>
    <row r="10" spans="1:28" ht="15" x14ac:dyDescent="0.2">
      <c r="B10" s="4" t="s">
        <v>27</v>
      </c>
      <c r="C10" s="4" t="s">
        <v>7</v>
      </c>
      <c r="D10" s="5">
        <v>0.54449195940290029</v>
      </c>
      <c r="E10" s="5">
        <v>0.54296335809998308</v>
      </c>
      <c r="F10" s="5">
        <v>0.49892910722039574</v>
      </c>
      <c r="G10" s="5">
        <v>0.51564767527363042</v>
      </c>
      <c r="H10" s="5">
        <v>0.5193057203778898</v>
      </c>
      <c r="I10" s="5">
        <v>0.5473615003330714</v>
      </c>
      <c r="J10" s="5">
        <v>0.47628143879918883</v>
      </c>
      <c r="K10" s="5">
        <v>0.44808354959269975</v>
      </c>
      <c r="L10" s="5">
        <v>0.45691184084765696</v>
      </c>
      <c r="M10" s="5">
        <v>0.48746626531680071</v>
      </c>
      <c r="N10" s="5">
        <v>0.46668754826903541</v>
      </c>
      <c r="O10" s="5">
        <v>0.42442852729842168</v>
      </c>
      <c r="P10" s="5">
        <v>0.29902910020470075</v>
      </c>
      <c r="Q10" s="5">
        <v>0.35692295706065524</v>
      </c>
      <c r="R10" s="5">
        <v>0.34958324167277777</v>
      </c>
      <c r="S10" s="5">
        <v>0.35656520939384417</v>
      </c>
      <c r="T10" s="5">
        <v>0.33479323021425855</v>
      </c>
      <c r="U10" s="5">
        <v>0.33030602203726955</v>
      </c>
      <c r="V10" s="5">
        <v>0.3073401659357079</v>
      </c>
      <c r="W10" s="5">
        <v>0.29748735713461794</v>
      </c>
      <c r="X10" s="5">
        <v>0.28571866148024577</v>
      </c>
      <c r="Y10" s="5">
        <v>0.23531662406703507</v>
      </c>
      <c r="Z10" s="10"/>
      <c r="AA10" s="3">
        <f>+AVERAGE(R10:Z10)</f>
        <v>0.31213881399196958</v>
      </c>
      <c r="AB10" s="1">
        <f>+AVERAGE(D10:Z10)</f>
        <v>0.41280095727421762</v>
      </c>
    </row>
    <row r="11" spans="1:28" x14ac:dyDescent="0.2">
      <c r="A11" t="s">
        <v>25</v>
      </c>
    </row>
    <row r="12" spans="1:28" x14ac:dyDescent="0.2">
      <c r="A12">
        <v>28</v>
      </c>
      <c r="B12" t="s">
        <v>3</v>
      </c>
      <c r="C12" t="s">
        <v>7</v>
      </c>
      <c r="D12" s="1">
        <f>+D8*$A12</f>
        <v>1.1406725088387756E-4</v>
      </c>
      <c r="E12" s="1">
        <f t="shared" ref="E12:O12" si="1">+E8*$A12</f>
        <v>1.1347889486582786E-4</v>
      </c>
      <c r="F12" s="1">
        <f t="shared" si="1"/>
        <v>9.6146289382132715E-5</v>
      </c>
      <c r="G12" s="1">
        <f t="shared" si="1"/>
        <v>1.3931181612140232E-4</v>
      </c>
      <c r="H12" s="1">
        <f t="shared" si="1"/>
        <v>1.5053946205665711E-4</v>
      </c>
      <c r="I12" s="1">
        <f t="shared" si="1"/>
        <v>1.6079068008164688E-4</v>
      </c>
      <c r="J12" s="1">
        <f t="shared" si="1"/>
        <v>2.5874188663602414E-4</v>
      </c>
      <c r="K12" s="1">
        <f t="shared" si="1"/>
        <v>1.7276893704239719E-4</v>
      </c>
      <c r="L12" s="1">
        <f t="shared" si="1"/>
        <v>1.6260815460835589E-4</v>
      </c>
      <c r="M12" s="1">
        <f t="shared" si="1"/>
        <v>1.8337582212471197E-4</v>
      </c>
      <c r="N12" s="1">
        <f t="shared" si="1"/>
        <v>1.7542074071051058E-4</v>
      </c>
      <c r="O12" s="1">
        <f t="shared" si="1"/>
        <v>1.4537843344798718E-4</v>
      </c>
      <c r="P12" s="1">
        <f t="shared" ref="P12:Q12" si="2">+P8*$A12</f>
        <v>1.2156485000839103E-4</v>
      </c>
      <c r="Q12" s="1">
        <f t="shared" si="2"/>
        <v>1.2809926184700291E-4</v>
      </c>
      <c r="R12" s="1">
        <f t="shared" ref="R12:S12" si="3">+R8*$A12</f>
        <v>1.2550435846835255E-4</v>
      </c>
      <c r="S12" s="1">
        <f t="shared" si="3"/>
        <v>1.3869733491405197E-4</v>
      </c>
      <c r="T12" s="1">
        <f t="shared" ref="T12:U12" si="4">+T8*$A12</f>
        <v>1.3609604357439647E-4</v>
      </c>
      <c r="U12" s="1">
        <f t="shared" si="4"/>
        <v>1.481161704216658E-4</v>
      </c>
      <c r="V12" s="1">
        <f t="shared" ref="V12:W12" si="5">+V8*$A12</f>
        <v>1.2901481138081518E-4</v>
      </c>
      <c r="W12" s="1">
        <f t="shared" si="5"/>
        <v>1.3821843153234462E-4</v>
      </c>
      <c r="X12" s="1">
        <f t="shared" ref="X12:Y12" si="6">+X8*$A12</f>
        <v>1.6077277015088097E-4</v>
      </c>
      <c r="Y12" s="1">
        <f t="shared" si="6"/>
        <v>1.5223897578023357E-4</v>
      </c>
      <c r="Z12" s="11"/>
    </row>
    <row r="13" spans="1:28" x14ac:dyDescent="0.2">
      <c r="A13">
        <v>265</v>
      </c>
      <c r="B13" t="s">
        <v>5</v>
      </c>
      <c r="C13" t="s">
        <v>7</v>
      </c>
      <c r="D13" s="1">
        <f>+D9*$A13</f>
        <v>1.8679655100961251E-3</v>
      </c>
      <c r="E13" s="1">
        <f t="shared" ref="E13:O13" si="7">+E9*$A13</f>
        <v>1.8309882966359484E-3</v>
      </c>
      <c r="F13" s="1">
        <f t="shared" si="7"/>
        <v>1.6507732603956097E-3</v>
      </c>
      <c r="G13" s="1">
        <f t="shared" si="7"/>
        <v>1.7503174133962304E-3</v>
      </c>
      <c r="H13" s="1">
        <f t="shared" si="7"/>
        <v>1.806565350631766E-3</v>
      </c>
      <c r="I13" s="1">
        <f t="shared" si="7"/>
        <v>1.8625791820994543E-3</v>
      </c>
      <c r="J13" s="1">
        <f t="shared" si="7"/>
        <v>1.7587451661471216E-3</v>
      </c>
      <c r="K13" s="1">
        <f t="shared" si="7"/>
        <v>1.5531399111509002E-3</v>
      </c>
      <c r="L13" s="1">
        <f t="shared" si="7"/>
        <v>1.5657085714904035E-3</v>
      </c>
      <c r="M13" s="1">
        <f t="shared" si="7"/>
        <v>1.7044813839904027E-3</v>
      </c>
      <c r="N13" s="1">
        <f t="shared" si="7"/>
        <v>1.6355464479571162E-3</v>
      </c>
      <c r="O13" s="1">
        <f t="shared" si="7"/>
        <v>1.4857264273421336E-3</v>
      </c>
      <c r="P13" s="1">
        <f t="shared" ref="P13:Q13" si="8">+P9*$A13</f>
        <v>1.1420926940520068E-3</v>
      </c>
      <c r="Q13" s="1">
        <f t="shared" si="8"/>
        <v>1.354091513264715E-3</v>
      </c>
      <c r="R13" s="1">
        <f t="shared" ref="R13:S13" si="9">+R9*$A13</f>
        <v>1.3191240256521901E-3</v>
      </c>
      <c r="S13" s="1">
        <f t="shared" si="9"/>
        <v>1.3581296520352665E-3</v>
      </c>
      <c r="T13" s="1">
        <f t="shared" ref="T13:U13" si="10">+T9*$A13</f>
        <v>1.2796824080269138E-3</v>
      </c>
      <c r="U13" s="1">
        <f t="shared" si="10"/>
        <v>1.2777561700050098E-3</v>
      </c>
      <c r="V13" s="1">
        <f t="shared" ref="V13:W13" si="11">+V9*$A13</f>
        <v>1.1614555719688016E-3</v>
      </c>
      <c r="W13" s="1">
        <f t="shared" si="11"/>
        <v>1.1556002649780544E-3</v>
      </c>
      <c r="X13" s="1">
        <f t="shared" ref="X13:Y13" si="12">+X9*$A13</f>
        <v>1.1394965516684852E-3</v>
      </c>
      <c r="Y13" s="1">
        <f t="shared" si="12"/>
        <v>9.7111844434554905E-4</v>
      </c>
      <c r="Z13" s="11"/>
    </row>
    <row r="17" spans="2:26" x14ac:dyDescent="0.2">
      <c r="B17" t="s">
        <v>10</v>
      </c>
      <c r="C17" t="s">
        <v>11</v>
      </c>
      <c r="D17" s="7">
        <v>6.2336124503087204E-2</v>
      </c>
      <c r="E17" s="7">
        <v>7.0140937397574571E-2</v>
      </c>
      <c r="F17" s="7">
        <v>6.8854010568656837E-2</v>
      </c>
      <c r="G17" s="7">
        <v>7.3958980733374771E-2</v>
      </c>
      <c r="H17" s="7">
        <v>6.4896976989020902E-2</v>
      </c>
      <c r="I17" s="7">
        <v>6.4751958224543077E-2</v>
      </c>
      <c r="J17" s="7">
        <v>6.2804171494785635E-2</v>
      </c>
      <c r="K17" s="7">
        <v>8.3515713910531378E-2</v>
      </c>
      <c r="L17" s="7">
        <v>8.5550857995523505E-2</v>
      </c>
      <c r="M17" s="7">
        <v>7.0409134157944808E-2</v>
      </c>
      <c r="N17" s="7">
        <v>7.7671451355661877E-2</v>
      </c>
      <c r="O17" s="7">
        <v>7.4521331532533569E-2</v>
      </c>
      <c r="P17" s="7">
        <v>7.3174615813360933E-2</v>
      </c>
      <c r="Q17" s="7">
        <v>7.4369910818146562E-2</v>
      </c>
      <c r="R17" s="7">
        <v>7.3912201813886136E-2</v>
      </c>
      <c r="S17" s="7">
        <v>7.0310164157054905E-2</v>
      </c>
      <c r="T17" s="7">
        <v>6.8739668336631629E-2</v>
      </c>
      <c r="U17" s="7">
        <v>6.966871547040035E-2</v>
      </c>
      <c r="V17" s="7">
        <v>7.3272933312536578E-2</v>
      </c>
      <c r="W17" s="7">
        <v>6.8354660562482086E-2</v>
      </c>
      <c r="X17" s="7">
        <v>7.2418511473481245E-2</v>
      </c>
      <c r="Y17" s="7">
        <v>6.1553934989028544E-2</v>
      </c>
      <c r="Z17" s="12"/>
    </row>
    <row r="18" spans="2:26" x14ac:dyDescent="0.2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2"/>
    </row>
    <row r="19" spans="2:26" x14ac:dyDescent="0.2">
      <c r="B19" s="2" t="s">
        <v>33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12"/>
    </row>
    <row r="20" spans="2:26" ht="15" x14ac:dyDescent="0.2">
      <c r="B20" s="4" t="s">
        <v>1</v>
      </c>
      <c r="C20" s="4" t="s">
        <v>2</v>
      </c>
      <c r="D20" s="5">
        <v>3.38179663313114E-2</v>
      </c>
      <c r="E20" s="5">
        <v>3.7947572158116949E-2</v>
      </c>
      <c r="F20" s="5">
        <v>3.4232987604420673E-2</v>
      </c>
      <c r="G20" s="5">
        <v>3.799702142899275E-2</v>
      </c>
      <c r="H20" s="5">
        <v>3.3574361199636638E-2</v>
      </c>
      <c r="I20" s="5">
        <v>3.5311711842501481E-2</v>
      </c>
      <c r="J20" s="5">
        <v>2.9785754559276012E-2</v>
      </c>
      <c r="K20" s="5">
        <v>3.7277877026197948E-2</v>
      </c>
      <c r="L20" s="5">
        <v>3.8941341034025412E-2</v>
      </c>
      <c r="M20" s="5">
        <v>3.4189155280866579E-2</v>
      </c>
      <c r="N20" s="5">
        <v>3.6107638753770099E-2</v>
      </c>
      <c r="O20" s="5">
        <v>3.1507426888575329E-2</v>
      </c>
      <c r="P20" s="5">
        <v>2.1788871869187765E-2</v>
      </c>
      <c r="Q20" s="5">
        <v>2.6434098089789582E-2</v>
      </c>
      <c r="R20" s="5">
        <v>2.5731691444597637E-2</v>
      </c>
      <c r="S20" s="5">
        <v>2.4964916254008707E-2</v>
      </c>
      <c r="T20" s="5">
        <v>2.2916255465076474E-2</v>
      </c>
      <c r="U20" s="5">
        <v>2.2912657573092021E-2</v>
      </c>
      <c r="V20" s="5">
        <v>2.2425158932530054E-2</v>
      </c>
      <c r="W20" s="5">
        <v>2.0246208780737351E-2</v>
      </c>
      <c r="X20" s="5">
        <v>2.0248796952520909E-2</v>
      </c>
      <c r="Y20" s="5">
        <v>1.6406506345447519E-2</v>
      </c>
      <c r="Z20" s="12"/>
    </row>
    <row r="21" spans="2:26" x14ac:dyDescent="0.2">
      <c r="B21" t="s">
        <v>3</v>
      </c>
      <c r="C21" t="s">
        <v>4</v>
      </c>
      <c r="D21" s="1">
        <v>2.5394679831508096E-7</v>
      </c>
      <c r="E21" s="1">
        <v>2.8426843074035594E-7</v>
      </c>
      <c r="F21" s="1">
        <v>2.3643062947337496E-7</v>
      </c>
      <c r="G21" s="1">
        <v>3.6797714015907977E-7</v>
      </c>
      <c r="H21" s="1">
        <v>3.4891271446537379E-7</v>
      </c>
      <c r="I21" s="1">
        <v>3.7183969284080976E-7</v>
      </c>
      <c r="J21" s="1">
        <v>5.8035963647047184E-7</v>
      </c>
      <c r="K21" s="1">
        <v>5.1531861138069454E-7</v>
      </c>
      <c r="L21" s="1">
        <v>4.9683096942191394E-7</v>
      </c>
      <c r="M21" s="1">
        <v>4.6111903076079601E-7</v>
      </c>
      <c r="N21" s="1">
        <v>4.8661369745966334E-7</v>
      </c>
      <c r="O21" s="1">
        <v>3.8692122988063589E-7</v>
      </c>
      <c r="P21" s="1">
        <v>3.1769504270617386E-7</v>
      </c>
      <c r="Q21" s="1">
        <v>3.4024038140828638E-7</v>
      </c>
      <c r="R21" s="1">
        <v>3.3129655255839874E-7</v>
      </c>
      <c r="S21" s="1">
        <v>3.4827972806975048E-7</v>
      </c>
      <c r="T21" s="1">
        <v>3.3411417490113534E-7</v>
      </c>
      <c r="U21" s="1">
        <v>3.6853797620258451E-7</v>
      </c>
      <c r="V21" s="1">
        <v>3.37617631094141E-7</v>
      </c>
      <c r="W21" s="1">
        <v>3.3742407038828902E-7</v>
      </c>
      <c r="X21" s="1">
        <v>4.0878599827806698E-7</v>
      </c>
      <c r="Y21" s="1">
        <v>3.8089873345148083E-7</v>
      </c>
      <c r="Z21" s="12"/>
    </row>
    <row r="22" spans="2:26" x14ac:dyDescent="0.2">
      <c r="B22" t="s">
        <v>5</v>
      </c>
      <c r="C22" t="s">
        <v>6</v>
      </c>
      <c r="D22" s="1">
        <v>4.394027569993386E-7</v>
      </c>
      <c r="E22" s="1">
        <v>4.8463107732088187E-7</v>
      </c>
      <c r="F22" s="1">
        <v>4.2891456421786972E-7</v>
      </c>
      <c r="G22" s="1">
        <v>4.8849695039495094E-7</v>
      </c>
      <c r="H22" s="1">
        <v>4.424174716570271E-7</v>
      </c>
      <c r="I22" s="1">
        <v>4.5511565807248054E-7</v>
      </c>
      <c r="J22" s="1">
        <v>4.1681710577482644E-7</v>
      </c>
      <c r="K22" s="1">
        <v>4.8947769238757274E-7</v>
      </c>
      <c r="L22" s="1">
        <v>5.054630628752812E-7</v>
      </c>
      <c r="M22" s="1">
        <v>4.5287191862301849E-7</v>
      </c>
      <c r="N22" s="1">
        <v>4.7937836366953421E-7</v>
      </c>
      <c r="O22" s="1">
        <v>4.1780494965513054E-7</v>
      </c>
      <c r="P22" s="1">
        <v>3.1536677022831004E-7</v>
      </c>
      <c r="Q22" s="1">
        <v>3.8001383049473939E-7</v>
      </c>
      <c r="R22" s="1">
        <v>3.6792211774170014E-7</v>
      </c>
      <c r="S22" s="1">
        <v>3.60340825589296E-7</v>
      </c>
      <c r="T22" s="1">
        <v>3.3194318605280055E-7</v>
      </c>
      <c r="U22" s="1">
        <v>3.3592313603255624E-7</v>
      </c>
      <c r="V22" s="1">
        <v>3.2114436479375095E-7</v>
      </c>
      <c r="W22" s="1">
        <v>2.9807797682448779E-7</v>
      </c>
      <c r="X22" s="1">
        <v>3.0613197250062936E-7</v>
      </c>
      <c r="Y22" s="1">
        <v>2.5672492473005156E-7</v>
      </c>
    </row>
    <row r="23" spans="2:26" ht="15" x14ac:dyDescent="0.2">
      <c r="B23" s="4" t="s">
        <v>27</v>
      </c>
      <c r="C23" s="4" t="s">
        <v>7</v>
      </c>
      <c r="D23" s="5">
        <v>3.3941518572269014E-2</v>
      </c>
      <c r="E23" s="5">
        <v>3.8083958909667759E-2</v>
      </c>
      <c r="F23" s="5">
        <v>3.4353270021563631E-2</v>
      </c>
      <c r="G23" s="5">
        <v>3.813677648077185E-2</v>
      </c>
      <c r="H23" s="5">
        <v>3.3701371385630785E-2</v>
      </c>
      <c r="I23" s="5">
        <v>3.5442729003290263E-2</v>
      </c>
      <c r="J23" s="5">
        <v>2.9912461162127424E-2</v>
      </c>
      <c r="K23" s="5">
        <v>3.7422017535799323E-2</v>
      </c>
      <c r="L23" s="5">
        <v>3.9089200012831171E-2</v>
      </c>
      <c r="M23" s="5">
        <v>3.4322077672162998E-2</v>
      </c>
      <c r="N23" s="5">
        <v>3.6248299203671397E-2</v>
      </c>
      <c r="O23" s="5">
        <v>3.1628978994670598E-2</v>
      </c>
      <c r="P23" s="5">
        <v>2.1881339524494003E-2</v>
      </c>
      <c r="Q23" s="5">
        <v>2.6544328485550106E-2</v>
      </c>
      <c r="R23" s="5">
        <v>2.5838467109270846E-2</v>
      </c>
      <c r="S23" s="5">
        <v>2.5070158405175846E-2</v>
      </c>
      <c r="T23" s="5">
        <v>2.3013575606277703E-2</v>
      </c>
      <c r="U23" s="5">
        <v>2.3011996267474299E-2</v>
      </c>
      <c r="V23" s="5">
        <v>2.2519715482871072E-2</v>
      </c>
      <c r="W23" s="5">
        <v>2.0334647318566712E-2</v>
      </c>
      <c r="X23" s="5">
        <v>2.0341367933185361E-2</v>
      </c>
      <c r="Y23" s="5">
        <v>1.6485203615037636E-2</v>
      </c>
    </row>
    <row r="26" spans="2:26" x14ac:dyDescent="0.2">
      <c r="D26" s="2">
        <v>2002</v>
      </c>
      <c r="E26" s="2">
        <v>2003</v>
      </c>
      <c r="F26" s="2">
        <v>2004</v>
      </c>
      <c r="G26" s="2">
        <v>2005</v>
      </c>
      <c r="H26" s="2">
        <v>2006</v>
      </c>
      <c r="I26" s="2">
        <v>2007</v>
      </c>
      <c r="J26" s="2">
        <v>2008</v>
      </c>
      <c r="K26" s="2">
        <v>2009</v>
      </c>
      <c r="L26" s="2">
        <v>2010</v>
      </c>
      <c r="M26" s="2">
        <v>2011</v>
      </c>
      <c r="N26" s="2">
        <f t="shared" ref="N26" si="13">+M26+1</f>
        <v>2012</v>
      </c>
      <c r="O26" s="2">
        <f t="shared" ref="O26" si="14">+N26+1</f>
        <v>2013</v>
      </c>
      <c r="P26" s="2">
        <f t="shared" ref="P26" si="15">+O26+1</f>
        <v>2014</v>
      </c>
      <c r="Q26" s="2">
        <f t="shared" ref="Q26" si="16">+P26+1</f>
        <v>2015</v>
      </c>
      <c r="R26" s="2">
        <f t="shared" ref="R26" si="17">+Q26+1</f>
        <v>2016</v>
      </c>
      <c r="S26" s="2">
        <f t="shared" ref="S26" si="18">+R26+1</f>
        <v>2017</v>
      </c>
      <c r="T26" s="2">
        <f t="shared" ref="T26" si="19">+S26+1</f>
        <v>2018</v>
      </c>
      <c r="U26" s="2">
        <f t="shared" ref="U26:W26" si="20">+T26+1</f>
        <v>2019</v>
      </c>
      <c r="V26" s="2">
        <f t="shared" si="20"/>
        <v>2020</v>
      </c>
      <c r="W26" s="2">
        <f t="shared" si="20"/>
        <v>2021</v>
      </c>
      <c r="X26" s="2"/>
      <c r="Y26" s="2"/>
    </row>
    <row r="27" spans="2:26" ht="15" x14ac:dyDescent="0.2">
      <c r="B27" s="4" t="s">
        <v>18</v>
      </c>
      <c r="C27" s="4" t="s">
        <v>20</v>
      </c>
      <c r="D27" s="5">
        <v>1.4785092128198538</v>
      </c>
      <c r="E27" s="5">
        <v>1.3867080973507204</v>
      </c>
      <c r="F27" s="5">
        <v>1.0655001500123968</v>
      </c>
      <c r="G27" s="5">
        <v>1.0879084018702783</v>
      </c>
      <c r="H27" s="5">
        <v>1.0854979093786774</v>
      </c>
      <c r="I27" s="5">
        <v>0.99298817564247144</v>
      </c>
      <c r="J27" s="5">
        <v>0.90100585246427722</v>
      </c>
      <c r="K27" s="5">
        <v>0.8024963702333352</v>
      </c>
      <c r="L27" s="5">
        <v>0.83488695558645343</v>
      </c>
      <c r="M27" s="5">
        <v>0.85459354465609316</v>
      </c>
      <c r="N27" s="5">
        <v>0.81382911722814877</v>
      </c>
      <c r="O27" s="5">
        <v>0.71022324231379219</v>
      </c>
      <c r="P27" s="5">
        <v>0.4820659849766229</v>
      </c>
      <c r="Q27" s="5">
        <v>0.34622295490514837</v>
      </c>
      <c r="R27" s="5">
        <v>0.26936359802766874</v>
      </c>
      <c r="S27" s="5">
        <v>0.33161271435585465</v>
      </c>
      <c r="T27" s="5">
        <v>0.3123095517673356</v>
      </c>
      <c r="U27" s="5">
        <v>0.2364168764359702</v>
      </c>
      <c r="V27" s="5">
        <v>0.21028444881210359</v>
      </c>
      <c r="W27" s="5">
        <v>0.20695848934127958</v>
      </c>
      <c r="X27" s="5"/>
      <c r="Y27" s="5"/>
    </row>
    <row r="28" spans="2:26" ht="15" x14ac:dyDescent="0.2">
      <c r="B28" s="4" t="s">
        <v>19</v>
      </c>
      <c r="C28" s="4" t="s">
        <v>21</v>
      </c>
      <c r="D28" s="5">
        <v>5.8680554572349858E-2</v>
      </c>
      <c r="E28" s="5">
        <v>4.8619881493349504E-2</v>
      </c>
      <c r="F28" s="5">
        <v>3.8711164641584077E-2</v>
      </c>
      <c r="G28" s="5">
        <v>3.9598695166573279E-2</v>
      </c>
      <c r="H28" s="5">
        <v>1.960371145489638E-2</v>
      </c>
      <c r="I28" s="5">
        <v>2.6814854841909264E-2</v>
      </c>
      <c r="J28" s="5">
        <v>3.9715385214263953E-2</v>
      </c>
      <c r="K28" s="5">
        <v>2.0817088143925834E-2</v>
      </c>
      <c r="L28" s="5">
        <v>1.5644329774214441E-2</v>
      </c>
      <c r="M28" s="5">
        <v>2.2314792431991626E-2</v>
      </c>
      <c r="N28" s="5">
        <v>2.3649467086725745E-2</v>
      </c>
      <c r="O28" s="5">
        <v>1.6690046499195185E-2</v>
      </c>
      <c r="P28" s="5">
        <v>1.1229760090794166E-2</v>
      </c>
      <c r="Q28" s="5">
        <v>8.5615258482307881E-3</v>
      </c>
      <c r="R28" s="5">
        <v>6.0582633091353722E-3</v>
      </c>
      <c r="S28" s="5">
        <v>8.8015245294086053E-3</v>
      </c>
      <c r="T28" s="5">
        <v>7.8420841218442405E-3</v>
      </c>
      <c r="U28" s="5">
        <v>8.64628801039302E-3</v>
      </c>
      <c r="V28" s="5">
        <v>6.8786808696475171E-3</v>
      </c>
      <c r="W28" s="5">
        <v>4.3938335912622395E-3</v>
      </c>
      <c r="X28" s="5"/>
      <c r="Y28" s="5"/>
    </row>
    <row r="37" spans="2:28" ht="19.5" x14ac:dyDescent="0.25">
      <c r="B37" s="6" t="s">
        <v>46</v>
      </c>
    </row>
    <row r="39" spans="2:28" x14ac:dyDescent="0.2">
      <c r="D39" s="2">
        <v>2002</v>
      </c>
      <c r="E39" s="2">
        <v>2003</v>
      </c>
      <c r="F39" s="2">
        <v>2004</v>
      </c>
      <c r="G39" s="2">
        <v>2005</v>
      </c>
      <c r="H39" s="2">
        <v>2006</v>
      </c>
      <c r="I39" s="2">
        <v>2007</v>
      </c>
      <c r="J39" s="2">
        <v>2008</v>
      </c>
      <c r="K39" s="2">
        <v>2009</v>
      </c>
      <c r="L39" s="2">
        <v>2010</v>
      </c>
      <c r="M39" s="2">
        <v>2011</v>
      </c>
      <c r="N39" s="2">
        <v>2012</v>
      </c>
      <c r="O39" s="2">
        <f t="shared" ref="O39:T39" si="21">+O6</f>
        <v>2013</v>
      </c>
      <c r="P39" s="2">
        <f t="shared" si="21"/>
        <v>2014</v>
      </c>
      <c r="Q39" s="2">
        <f t="shared" si="21"/>
        <v>2015</v>
      </c>
      <c r="R39" s="2">
        <f t="shared" si="21"/>
        <v>2016</v>
      </c>
      <c r="S39" s="2">
        <f t="shared" si="21"/>
        <v>2017</v>
      </c>
      <c r="T39" s="2">
        <f t="shared" si="21"/>
        <v>2018</v>
      </c>
      <c r="U39" s="2">
        <f t="shared" ref="U39:X39" si="22">+U6</f>
        <v>2019</v>
      </c>
      <c r="V39" s="2">
        <f t="shared" si="22"/>
        <v>2020</v>
      </c>
      <c r="W39" s="2">
        <f t="shared" si="22"/>
        <v>2021</v>
      </c>
      <c r="X39" s="2">
        <f t="shared" si="22"/>
        <v>2022</v>
      </c>
      <c r="Y39" s="2">
        <f t="shared" ref="Y39" si="23">+Y6</f>
        <v>2023</v>
      </c>
      <c r="Z39" s="9"/>
    </row>
    <row r="40" spans="2:28" ht="15" x14ac:dyDescent="0.2">
      <c r="B40" s="4" t="s">
        <v>1</v>
      </c>
      <c r="C40" s="4" t="s">
        <v>8</v>
      </c>
      <c r="D40" s="5">
        <v>0.31061832282697199</v>
      </c>
      <c r="E40" s="5">
        <v>0.32675905302628006</v>
      </c>
      <c r="F40" s="5">
        <v>0.30633239800387096</v>
      </c>
      <c r="G40" s="5">
        <v>0.3078037846299283</v>
      </c>
      <c r="H40" s="5">
        <v>0.29755826137943592</v>
      </c>
      <c r="I40" s="5">
        <v>0.32140120258662624</v>
      </c>
      <c r="J40" s="5">
        <v>0.31686960965000038</v>
      </c>
      <c r="K40" s="5">
        <v>0.3026246377682279</v>
      </c>
      <c r="L40" s="5">
        <v>0.30286545695713407</v>
      </c>
      <c r="M40" s="5">
        <v>0.28793793555402181</v>
      </c>
      <c r="N40" s="5">
        <v>0.27916765794382642</v>
      </c>
      <c r="O40" s="5">
        <v>0.28309704300108968</v>
      </c>
      <c r="P40" s="5">
        <v>0.28797573599571324</v>
      </c>
      <c r="Q40" s="5">
        <v>0.29744074721787961</v>
      </c>
      <c r="R40" s="5">
        <v>0.28737951073363865</v>
      </c>
      <c r="S40" s="5">
        <v>0.29767444451026076</v>
      </c>
      <c r="T40" s="5">
        <v>0.31397320954965685</v>
      </c>
      <c r="U40" s="5">
        <v>0.28602575179920986</v>
      </c>
      <c r="V40" s="5">
        <v>0.28255898692763448</v>
      </c>
      <c r="W40" s="5">
        <v>0.29520635210069796</v>
      </c>
      <c r="X40" s="5">
        <v>0.2910890727928393</v>
      </c>
      <c r="Y40" s="5">
        <v>0.26660449246256296</v>
      </c>
      <c r="Z40"/>
      <c r="AB40" s="1">
        <f>+AVERAGE(D40:Z40)</f>
        <v>0.29768016670079578</v>
      </c>
    </row>
    <row r="41" spans="2:28" x14ac:dyDescent="0.2">
      <c r="B41" t="s">
        <v>3</v>
      </c>
      <c r="C41" t="s">
        <v>23</v>
      </c>
      <c r="D41">
        <v>1.0491239699472764E-5</v>
      </c>
      <c r="E41">
        <v>1.0716976095966221E-5</v>
      </c>
      <c r="F41">
        <v>1.1368628527949217E-5</v>
      </c>
      <c r="G41">
        <v>1.0528708214990716E-5</v>
      </c>
      <c r="H41">
        <v>1.0687465383180483E-5</v>
      </c>
      <c r="I41">
        <v>1.0482327429429714E-5</v>
      </c>
      <c r="J41">
        <v>1.2255582610249335E-5</v>
      </c>
      <c r="K41">
        <v>1.5374671474827091E-5</v>
      </c>
      <c r="L41">
        <v>1.5526712038673869E-5</v>
      </c>
      <c r="M41">
        <v>1.6814301695947981E-5</v>
      </c>
      <c r="N41">
        <v>1.7272197620397141E-5</v>
      </c>
      <c r="O41">
        <v>2.0344003523018063E-5</v>
      </c>
      <c r="P41">
        <v>1.858410498035977E-5</v>
      </c>
      <c r="Q41">
        <v>2.452383690101336E-5</v>
      </c>
      <c r="R41">
        <v>2.3684609719371602E-5</v>
      </c>
      <c r="S41">
        <v>2.5287397578048541E-5</v>
      </c>
      <c r="T41">
        <v>2.6137941938552517E-5</v>
      </c>
      <c r="U41">
        <v>2.8005021683378712E-5</v>
      </c>
      <c r="V41">
        <v>3.0184865421316526E-5</v>
      </c>
      <c r="W41">
        <v>3.0018638843239793E-5</v>
      </c>
      <c r="X41">
        <v>3.4538026481322872E-5</v>
      </c>
      <c r="Y41">
        <v>3.3673829498194329E-5</v>
      </c>
      <c r="Z41"/>
    </row>
    <row r="42" spans="2:28" x14ac:dyDescent="0.2">
      <c r="B42" t="s">
        <v>5</v>
      </c>
      <c r="C42" t="s">
        <v>24</v>
      </c>
      <c r="D42">
        <v>6.7411820348247956E-6</v>
      </c>
      <c r="E42">
        <v>6.6978974666023283E-6</v>
      </c>
      <c r="F42">
        <v>6.999171039562858E-6</v>
      </c>
      <c r="G42">
        <v>6.6689150664192119E-6</v>
      </c>
      <c r="H42">
        <v>6.5123485985248265E-6</v>
      </c>
      <c r="I42">
        <v>7.239172417500972E-6</v>
      </c>
      <c r="J42">
        <v>7.5228283890582112E-6</v>
      </c>
      <c r="K42">
        <v>7.5558489166708015E-6</v>
      </c>
      <c r="L42">
        <v>7.6867031948397146E-6</v>
      </c>
      <c r="M42">
        <v>7.5198066563666941E-6</v>
      </c>
      <c r="N42">
        <v>7.3390451602160246E-6</v>
      </c>
      <c r="O42">
        <v>7.9134555835136434E-6</v>
      </c>
      <c r="P42">
        <v>5.7331508147610101E-6</v>
      </c>
      <c r="Q42">
        <v>6.8420665926926485E-6</v>
      </c>
      <c r="R42">
        <v>6.5953874359934678E-6</v>
      </c>
      <c r="S42">
        <v>6.8232831221483493E-6</v>
      </c>
      <c r="T42">
        <v>7.144038958801287E-6</v>
      </c>
      <c r="U42">
        <v>6.8744905355384886E-6</v>
      </c>
      <c r="V42">
        <v>7.1636607709143538E-6</v>
      </c>
      <c r="W42">
        <v>6.9967732969035692E-6</v>
      </c>
      <c r="X42">
        <v>7.6462551915397232E-6</v>
      </c>
      <c r="Y42">
        <v>6.8865929959499343E-6</v>
      </c>
      <c r="Z42"/>
    </row>
    <row r="43" spans="2:28" ht="15" x14ac:dyDescent="0.2">
      <c r="B43" s="4" t="s">
        <v>26</v>
      </c>
      <c r="C43" s="4" t="s">
        <v>9</v>
      </c>
      <c r="D43" s="5">
        <v>0.31269849077778583</v>
      </c>
      <c r="E43" s="5">
        <v>0.32883407118561681</v>
      </c>
      <c r="F43" s="5">
        <v>0.30850549992813775</v>
      </c>
      <c r="G43" s="5">
        <v>0.30986585095254909</v>
      </c>
      <c r="H43" s="5">
        <v>0.29958328278877416</v>
      </c>
      <c r="I43" s="5">
        <v>0.32361308844528808</v>
      </c>
      <c r="J43" s="5">
        <v>0.31920631548618777</v>
      </c>
      <c r="K43" s="5">
        <v>0.30505742853244094</v>
      </c>
      <c r="L43" s="5">
        <v>0.30533718124084941</v>
      </c>
      <c r="M43" s="5">
        <v>0.29040148476544558</v>
      </c>
      <c r="N43" s="5">
        <v>0.28159612644465476</v>
      </c>
      <c r="O43" s="5">
        <v>0.28576374082936534</v>
      </c>
      <c r="P43" s="5">
        <v>0.29001537590107496</v>
      </c>
      <c r="Q43" s="5">
        <v>0.29994056229817145</v>
      </c>
      <c r="R43" s="5">
        <v>0.28979045747631937</v>
      </c>
      <c r="S43" s="5">
        <v>0.30019066166981545</v>
      </c>
      <c r="T43" s="5">
        <v>0.31659824224801864</v>
      </c>
      <c r="U43" s="5">
        <v>0.28863163239826223</v>
      </c>
      <c r="V43" s="5">
        <v>0.28530253326372368</v>
      </c>
      <c r="W43" s="5">
        <v>0.29790101891198811</v>
      </c>
      <c r="X43" s="5">
        <v>0.29408239516007428</v>
      </c>
      <c r="Y43" s="5">
        <v>0.26937230683243912</v>
      </c>
      <c r="Z43"/>
    </row>
    <row r="46" spans="2:28" x14ac:dyDescent="0.2">
      <c r="B46" s="2" t="s">
        <v>33</v>
      </c>
    </row>
    <row r="47" spans="2:28" ht="15" x14ac:dyDescent="0.2">
      <c r="B47" s="4" t="s">
        <v>1</v>
      </c>
      <c r="C47" s="4" t="s">
        <v>8</v>
      </c>
      <c r="D47" s="5">
        <v>3.8350419948255776E-2</v>
      </c>
      <c r="E47" s="5">
        <v>5.7352059777870612E-2</v>
      </c>
      <c r="F47" s="5">
        <v>4.7699587562087087E-2</v>
      </c>
      <c r="G47" s="5">
        <v>6.1910703173629733E-2</v>
      </c>
      <c r="H47" s="5">
        <v>5.3224216891369747E-2</v>
      </c>
      <c r="I47" s="5">
        <v>6.6751524314899002E-2</v>
      </c>
      <c r="J47" s="5">
        <v>5.3054973044316445E-2</v>
      </c>
      <c r="K47" s="5">
        <v>5.0006803403708222E-2</v>
      </c>
      <c r="L47" s="5">
        <v>5.4276295094547344E-2</v>
      </c>
      <c r="M47" s="5">
        <v>5.2131016434550537E-2</v>
      </c>
      <c r="N47" s="5">
        <v>5.1356143837314905E-2</v>
      </c>
      <c r="O47" s="5">
        <v>4.8620747312945356E-2</v>
      </c>
      <c r="P47" s="5">
        <v>5.6533485499619285E-2</v>
      </c>
      <c r="Q47" s="5">
        <v>4.94766076868145E-2</v>
      </c>
      <c r="R47" s="5">
        <v>4.8408536174182171E-2</v>
      </c>
      <c r="S47" s="5">
        <v>5.1604131822291954E-2</v>
      </c>
      <c r="T47" s="5">
        <v>5.2204135142450703E-2</v>
      </c>
      <c r="U47" s="5">
        <v>4.4362388620594828E-2</v>
      </c>
      <c r="V47" s="5">
        <v>4.2037478862855859E-2</v>
      </c>
      <c r="W47" s="5">
        <v>4.2128827515251044E-2</v>
      </c>
      <c r="X47" s="5">
        <v>5.1924663341298138E-2</v>
      </c>
      <c r="Y47" s="5">
        <v>5.1743627405983261E-2</v>
      </c>
    </row>
    <row r="48" spans="2:28" x14ac:dyDescent="0.2">
      <c r="B48" t="s">
        <v>3</v>
      </c>
      <c r="C48" t="s">
        <v>23</v>
      </c>
      <c r="D48">
        <v>1.2952985020034245E-6</v>
      </c>
      <c r="E48">
        <v>1.8810210398193071E-6</v>
      </c>
      <c r="F48">
        <v>1.7702302971000224E-6</v>
      </c>
      <c r="G48">
        <v>2.1177118724636632E-6</v>
      </c>
      <c r="H48">
        <v>1.9116658799402263E-6</v>
      </c>
      <c r="I48">
        <v>2.1770650783228437E-6</v>
      </c>
      <c r="J48">
        <v>2.0520099915778454E-6</v>
      </c>
      <c r="K48">
        <v>2.5405670189586849E-6</v>
      </c>
      <c r="L48">
        <v>2.7825306092216351E-6</v>
      </c>
      <c r="M48">
        <v>3.0442207497264682E-6</v>
      </c>
      <c r="N48">
        <v>3.1774220262940724E-6</v>
      </c>
      <c r="O48">
        <v>3.4939985389480928E-6</v>
      </c>
      <c r="P48">
        <v>3.6483081666512748E-6</v>
      </c>
      <c r="Q48">
        <v>4.0793209023175999E-6</v>
      </c>
      <c r="R48">
        <v>3.9896278041696179E-6</v>
      </c>
      <c r="S48">
        <v>4.3837629401046697E-6</v>
      </c>
      <c r="T48">
        <v>4.3459397547417774E-6</v>
      </c>
      <c r="U48">
        <v>4.3435587440335599E-6</v>
      </c>
      <c r="V48">
        <v>4.4907283110118E-6</v>
      </c>
      <c r="W48">
        <v>4.2839527302518138E-6</v>
      </c>
      <c r="X48">
        <v>6.1609162457013011E-6</v>
      </c>
      <c r="Y48">
        <v>6.5355466098601081E-6</v>
      </c>
    </row>
    <row r="49" spans="2:25" x14ac:dyDescent="0.2">
      <c r="B49" t="s">
        <v>5</v>
      </c>
      <c r="C49" t="s">
        <v>24</v>
      </c>
      <c r="D49">
        <v>8.3229849298741901E-7</v>
      </c>
      <c r="E49">
        <v>1.1756008359460206E-6</v>
      </c>
      <c r="F49">
        <v>1.0898539430995279E-6</v>
      </c>
      <c r="G49">
        <v>1.3413649921934154E-6</v>
      </c>
      <c r="H49">
        <v>1.164863152087389E-6</v>
      </c>
      <c r="I49">
        <v>1.5034971548257332E-6</v>
      </c>
      <c r="J49">
        <v>1.2595826334982245E-6</v>
      </c>
      <c r="K49">
        <v>1.2485561456944525E-6</v>
      </c>
      <c r="L49">
        <v>1.3775284084852555E-6</v>
      </c>
      <c r="M49">
        <v>1.3614571613615894E-6</v>
      </c>
      <c r="N49">
        <v>1.3501028795837234E-6</v>
      </c>
      <c r="O49">
        <v>1.359103296238784E-6</v>
      </c>
      <c r="P49">
        <v>1.1254941230821152E-6</v>
      </c>
      <c r="Q49">
        <v>1.1381165752846275E-6</v>
      </c>
      <c r="R49">
        <v>1.1109805652566448E-6</v>
      </c>
      <c r="S49">
        <v>1.1828680902569943E-6</v>
      </c>
      <c r="T49">
        <v>1.1878350251702318E-6</v>
      </c>
      <c r="U49">
        <v>1.0662285433664289E-6</v>
      </c>
      <c r="V49">
        <v>1.0657676880583764E-6</v>
      </c>
      <c r="W49">
        <v>9.9850783457402247E-7</v>
      </c>
      <c r="X49">
        <v>1.363944111103439E-6</v>
      </c>
      <c r="Y49">
        <v>1.3365765099743203E-6</v>
      </c>
    </row>
    <row r="50" spans="2:25" ht="15" x14ac:dyDescent="0.2">
      <c r="B50" s="4" t="s">
        <v>26</v>
      </c>
      <c r="C50" s="4" t="s">
        <v>9</v>
      </c>
      <c r="D50" s="5">
        <v>3.8607247406953538E-2</v>
      </c>
      <c r="E50" s="5">
        <v>5.7716262588511258E-2</v>
      </c>
      <c r="F50" s="5">
        <v>4.8037965305327335E-2</v>
      </c>
      <c r="G50" s="5">
        <v>6.2325460828989987E-2</v>
      </c>
      <c r="H50" s="5">
        <v>5.3586432271311213E-2</v>
      </c>
      <c r="I50" s="5">
        <v>6.7210908883120923E-2</v>
      </c>
      <c r="J50" s="5">
        <v>5.344621872195765E-2</v>
      </c>
      <c r="K50" s="5">
        <v>5.0408806658848115E-2</v>
      </c>
      <c r="L50" s="5">
        <v>5.4719250979854139E-2</v>
      </c>
      <c r="M50" s="5">
        <v>5.2577040763303773E-2</v>
      </c>
      <c r="N50" s="5">
        <v>5.1802888917140799E-2</v>
      </c>
      <c r="O50" s="5">
        <v>4.907874164553927E-2</v>
      </c>
      <c r="P50" s="5">
        <v>5.6933894070902269E-2</v>
      </c>
      <c r="Q50" s="5">
        <v>4.9892429564529828E-2</v>
      </c>
      <c r="R50" s="5">
        <v>4.8814655602491874E-2</v>
      </c>
      <c r="S50" s="5">
        <v>5.2040337228533073E-2</v>
      </c>
      <c r="T50" s="5">
        <v>5.2640597737253603E-2</v>
      </c>
      <c r="U50" s="5">
        <v>4.4766558829419822E-2</v>
      </c>
      <c r="V50" s="5">
        <v>4.2445647692899602E-2</v>
      </c>
      <c r="W50" s="5">
        <v>4.2513382767860208E-2</v>
      </c>
      <c r="X50" s="5">
        <v>5.2458614185620256E-2</v>
      </c>
      <c r="Y50" s="5">
        <v>5.2280815486202559E-2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B35"/>
  <sheetViews>
    <sheetView workbookViewId="0">
      <selection activeCell="M37" sqref="M37"/>
    </sheetView>
  </sheetViews>
  <sheetFormatPr defaultRowHeight="12.75" x14ac:dyDescent="0.2"/>
  <sheetData>
    <row r="4" spans="2:2" x14ac:dyDescent="0.2">
      <c r="B4" t="s">
        <v>12</v>
      </c>
    </row>
    <row r="7" spans="2:2" x14ac:dyDescent="0.2">
      <c r="B7" s="2" t="s">
        <v>13</v>
      </c>
    </row>
    <row r="8" spans="2:2" x14ac:dyDescent="0.2">
      <c r="B8" t="s">
        <v>29</v>
      </c>
    </row>
    <row r="10" spans="2:2" x14ac:dyDescent="0.2">
      <c r="B10" s="2" t="s">
        <v>30</v>
      </c>
    </row>
    <row r="11" spans="2:2" x14ac:dyDescent="0.2">
      <c r="B11" t="s">
        <v>14</v>
      </c>
    </row>
    <row r="15" spans="2:2" x14ac:dyDescent="0.2">
      <c r="B15" s="2" t="s">
        <v>31</v>
      </c>
    </row>
    <row r="16" spans="2:2" x14ac:dyDescent="0.2">
      <c r="B16" t="s">
        <v>34</v>
      </c>
    </row>
    <row r="17" spans="2:2" x14ac:dyDescent="0.2">
      <c r="B17" t="s">
        <v>35</v>
      </c>
    </row>
    <row r="18" spans="2:2" x14ac:dyDescent="0.2">
      <c r="B18" t="s">
        <v>36</v>
      </c>
    </row>
    <row r="20" spans="2:2" x14ac:dyDescent="0.2">
      <c r="B20" s="2" t="s">
        <v>42</v>
      </c>
    </row>
    <row r="21" spans="2:2" x14ac:dyDescent="0.2">
      <c r="B21" t="s">
        <v>37</v>
      </c>
    </row>
    <row r="22" spans="2:2" x14ac:dyDescent="0.2">
      <c r="B22" t="s">
        <v>38</v>
      </c>
    </row>
    <row r="23" spans="2:2" x14ac:dyDescent="0.2">
      <c r="B23" t="s">
        <v>39</v>
      </c>
    </row>
    <row r="24" spans="2:2" x14ac:dyDescent="0.2">
      <c r="B24" t="s">
        <v>40</v>
      </c>
    </row>
    <row r="26" spans="2:2" x14ac:dyDescent="0.2">
      <c r="B26" t="s">
        <v>16</v>
      </c>
    </row>
    <row r="27" spans="2:2" x14ac:dyDescent="0.2">
      <c r="B27" t="s">
        <v>15</v>
      </c>
    </row>
    <row r="28" spans="2:2" x14ac:dyDescent="0.2">
      <c r="B28" t="s">
        <v>17</v>
      </c>
    </row>
    <row r="29" spans="2:2" x14ac:dyDescent="0.2">
      <c r="B29" t="s">
        <v>32</v>
      </c>
    </row>
    <row r="32" spans="2:2" x14ac:dyDescent="0.2">
      <c r="B32" t="s">
        <v>41</v>
      </c>
    </row>
    <row r="33" spans="2:2" x14ac:dyDescent="0.2">
      <c r="B33" t="s">
        <v>43</v>
      </c>
    </row>
    <row r="35" spans="2:2" x14ac:dyDescent="0.2">
      <c r="B3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Podatki</vt:lpstr>
      <vt:lpstr>Metodologija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Matjaz Cesen</dc:creator>
  <cp:lastModifiedBy>Matjaž Česen</cp:lastModifiedBy>
  <dcterms:created xsi:type="dcterms:W3CDTF">2012-07-24T13:16:38Z</dcterms:created>
  <dcterms:modified xsi:type="dcterms:W3CDTF">2025-01-14T12:25:46Z</dcterms:modified>
</cp:coreProperties>
</file>