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Ceusbs\podatki\energetika\"/>
    </mc:Choice>
  </mc:AlternateContent>
  <xr:revisionPtr revIDLastSave="0" documentId="13_ncr:1_{FB4C37EE-0EF0-49B4-B1B4-E55669B7DD46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Podatki" sheetId="1" r:id="rId1"/>
    <sheet name="Metodologija" sheetId="2" r:id="rId2"/>
    <sheet name="Sheet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1" l="1"/>
  <c r="Y10" i="1"/>
  <c r="X10" i="1"/>
  <c r="X7" i="1"/>
  <c r="Y7" i="1"/>
  <c r="V13" i="1"/>
  <c r="V12" i="1"/>
  <c r="N20" i="1"/>
  <c r="O20" i="1" s="1"/>
  <c r="P20" i="1" s="1"/>
  <c r="Q20" i="1" s="1"/>
  <c r="R20" i="1" s="1"/>
  <c r="S20" i="1" s="1"/>
  <c r="T20" i="1" s="1"/>
  <c r="U20" i="1" s="1"/>
  <c r="V20" i="1" s="1"/>
  <c r="U13" i="1" l="1"/>
  <c r="U12" i="1"/>
  <c r="T13" i="1" l="1"/>
  <c r="T12" i="1"/>
  <c r="S13" i="1" l="1"/>
  <c r="S12" i="1"/>
  <c r="R13" i="1" l="1"/>
  <c r="R12" i="1"/>
  <c r="Q13" i="1" l="1"/>
  <c r="Q12" i="1"/>
  <c r="P13" i="1" l="1"/>
  <c r="P12" i="1"/>
  <c r="O13" i="1" l="1"/>
  <c r="N13" i="1"/>
  <c r="M13" i="1"/>
  <c r="L13" i="1"/>
  <c r="K13" i="1"/>
  <c r="J13" i="1"/>
  <c r="I13" i="1"/>
  <c r="H13" i="1"/>
  <c r="G13" i="1"/>
  <c r="F13" i="1"/>
  <c r="E13" i="1"/>
  <c r="O12" i="1"/>
  <c r="N12" i="1"/>
  <c r="M12" i="1"/>
  <c r="L12" i="1"/>
  <c r="K12" i="1"/>
  <c r="J12" i="1"/>
  <c r="I12" i="1"/>
  <c r="H12" i="1"/>
  <c r="G12" i="1"/>
  <c r="F12" i="1"/>
  <c r="E12" i="1"/>
  <c r="D13" i="1"/>
  <c r="D12" i="1"/>
  <c r="N6" i="1"/>
  <c r="O6" i="1" s="1"/>
  <c r="O33" i="1" l="1"/>
  <c r="P6" i="1"/>
  <c r="Q6" i="1" l="1"/>
  <c r="P33" i="1"/>
  <c r="R6" i="1" l="1"/>
  <c r="Q33" i="1"/>
  <c r="R33" i="1" l="1"/>
  <c r="S6" i="1"/>
  <c r="S33" i="1" l="1"/>
  <c r="T6" i="1"/>
  <c r="T33" i="1" l="1"/>
  <c r="U6" i="1"/>
  <c r="U33" i="1" l="1"/>
  <c r="V6" i="1"/>
  <c r="V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Matjaž Česen</author>
  </authors>
  <commentList>
    <comment ref="P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Matjaž Česen:</t>
        </r>
        <r>
          <rPr>
            <sz val="9"/>
            <color indexed="81"/>
            <rFont val="Tahoma"/>
            <family val="2"/>
            <charset val="238"/>
          </rPr>
          <t xml:space="preserve">
izrazit padec zaradi zaustavitve TET in manjšega obratovanja TEŠ</t>
        </r>
      </text>
    </comment>
    <comment ref="P21" authorId="0" shapeId="0" xr:uid="{F131E3F8-9370-4D15-98F1-226F22C50C86}">
      <text>
        <r>
          <rPr>
            <b/>
            <sz val="9"/>
            <color indexed="81"/>
            <rFont val="Tahoma"/>
            <family val="2"/>
            <charset val="238"/>
          </rPr>
          <t>Matjaž Česen:</t>
        </r>
        <r>
          <rPr>
            <sz val="9"/>
            <color indexed="81"/>
            <rFont val="Tahoma"/>
            <family val="2"/>
            <charset val="238"/>
          </rPr>
          <t xml:space="preserve">
izrazit padec zaradi zaustavitve TET in manjšega obratovanja TEŠ</t>
        </r>
      </text>
    </comment>
  </commentList>
</comments>
</file>

<file path=xl/sharedStrings.xml><?xml version="1.0" encoding="utf-8"?>
<sst xmlns="http://schemas.openxmlformats.org/spreadsheetml/2006/main" count="47" uniqueCount="40">
  <si>
    <t>1. Povprečne  specifične emisije za električno energijo v Sloveniji</t>
  </si>
  <si>
    <t>(Emisije v SLO / Proizv. el.en. prag 50% NEK) * (1 + fizgub omrežja)</t>
  </si>
  <si>
    <t>Pretekli podatki</t>
  </si>
  <si>
    <t>CO2</t>
  </si>
  <si>
    <t>[kg CO2/kWhe]</t>
  </si>
  <si>
    <t>CH4</t>
  </si>
  <si>
    <t>[kg CH4/kWhe]</t>
  </si>
  <si>
    <t>N2O</t>
  </si>
  <si>
    <t>[kg N2O/kWhe]</t>
  </si>
  <si>
    <t>Skupaj TGP</t>
  </si>
  <si>
    <t>[kg CO2ekv/kWhe]</t>
  </si>
  <si>
    <t>GWP</t>
  </si>
  <si>
    <t>[kg CO2/kWht]</t>
  </si>
  <si>
    <t>[kg CO2ekv/kWht]</t>
  </si>
  <si>
    <t>TGP</t>
  </si>
  <si>
    <t>(Emisije v SLO / (Proizv. el.en. prag 50% NEK - Proizv. samopr. TE) * (1 + fizgub omrežja)</t>
  </si>
  <si>
    <t>Faktor izgub v omrežju:</t>
  </si>
  <si>
    <t>Izgube/ končna poraba (SURS, Električna energija - SI-STAT)</t>
  </si>
  <si>
    <t>Opis metodologije izračuna:</t>
  </si>
  <si>
    <t>Emisije CO2/TGP iz proizvodnje daljinske toplote</t>
  </si>
  <si>
    <t>Raba energije enot za proizvodnjo daljinske toplote po gorivih (vir: SURS) je pomnožena z emisijskimi faktorji (CO2, CH4, N2O) za CRF sektor 1.A.1.a Proizvodnja električne energije in toplote (vir: ARSO) in agregirana z upoštevanjem GWP vrednosti 4AR.</t>
  </si>
  <si>
    <t>Emisije CO2/TGP iz proizvodnje daljinske toplote so deljene s porabo daljinske toplote (končna) = Neto proizvodnja - izgube v omrežju (vir SURS)</t>
  </si>
  <si>
    <t>Emisije CO2/TGP na enoto daljinske toplote</t>
  </si>
  <si>
    <t>Emisije CO2/TGP iz proizovdnje električne energije</t>
  </si>
  <si>
    <t>Emisije CO2/TGP iz proizvodnje električne enegije in toplote iz evidenc emisij TGP (vir: ARSO, CRF sektor 1.A.1.a) so zmanjšanje za emisije CO2/TGP iz proizvodnje daljinske toplote (glej zgoraj)</t>
  </si>
  <si>
    <t>Emisije CO2/TGP na enoto električne energije</t>
  </si>
  <si>
    <t>Proizvodnja samoproizvajalcev - vir SURS (ker so emisije iz samoproizvajalcev v industriji zajete v evidencah emisij v sektorjih 1.A.2)</t>
  </si>
  <si>
    <t>Proizvodnja električne energije na pragu brez polovice proizvodnje NEK (ker je lastnica polovice NEK Hrvaška) - vir SURS</t>
  </si>
  <si>
    <t>Faktor izgub v omrežju = izgube v omrežju/končna poraba električne energije (vir: SURS) - da pridemo na nivo porabnikov</t>
  </si>
  <si>
    <t>2. Povprečne specifične emisije daljinske toplote (na nivoju končne porabe)</t>
  </si>
  <si>
    <t>Emisije CO2/TGP iz proizvodnje električne energije so deljene s proizvodnjo električne energije v Sloveniji na pragu brez polovice proizvodnje iz NEK, proizvodnje samoproizvajalcev ter proizvodnje električne energije v črpalnih elektrarnah, povečano za faktor izgub v omrežjih.</t>
  </si>
  <si>
    <t>Proizvodnja črpalnih HE - vir SURS</t>
  </si>
  <si>
    <t>NOx</t>
  </si>
  <si>
    <t>PM 2.5</t>
  </si>
  <si>
    <t>[g NOx/kWhe]</t>
  </si>
  <si>
    <t>[g PM2.5/kWhe]</t>
  </si>
  <si>
    <t>2002-2020</t>
  </si>
  <si>
    <t>Povprečje zadnjih pet let</t>
  </si>
  <si>
    <t>[kg CH4/kWht]</t>
  </si>
  <si>
    <t>[kg N2O/kWht]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</si>
</sst>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6"/>
      <color theme="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/>
    <xf numFmtId="9" fontId="0" fillId="0" borderId="0" xfId="0" applyNumberFormat="1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/>
    <xf numFmtId="164" fontId="0" fillId="0" borderId="0" xfId="0" applyNumberFormat="1" applyFill="1"/>
    <xf numFmtId="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Povprečni EF za TGP za porabljeno el. en.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Podatki!$D$6:$V$6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Podatki!$D$10:$V$10</c:f>
              <c:numCache>
                <c:formatCode>#,##0.000</c:formatCode>
                <c:ptCount val="19"/>
                <c:pt idx="0">
                  <c:v>0.57866874807463375</c:v>
                </c:pt>
                <c:pt idx="1">
                  <c:v>0.58127970064496282</c:v>
                </c:pt>
                <c:pt idx="2">
                  <c:v>0.53349252061435426</c:v>
                </c:pt>
                <c:pt idx="3">
                  <c:v>0.55400402465945053</c:v>
                </c:pt>
                <c:pt idx="4">
                  <c:v>0.55323123222288462</c:v>
                </c:pt>
                <c:pt idx="5">
                  <c:v>0.58303451684726182</c:v>
                </c:pt>
                <c:pt idx="6">
                  <c:v>0.5063990938919356</c:v>
                </c:pt>
                <c:pt idx="7">
                  <c:v>0.48569542684201522</c:v>
                </c:pt>
                <c:pt idx="8">
                  <c:v>0.49619405041533871</c:v>
                </c:pt>
                <c:pt idx="9">
                  <c:v>0.52199480884860794</c:v>
                </c:pt>
                <c:pt idx="10">
                  <c:v>0.50313548311287515</c:v>
                </c:pt>
                <c:pt idx="11">
                  <c:v>0.45623995811555074</c:v>
                </c:pt>
                <c:pt idx="12">
                  <c:v>0.32104945258372142</c:v>
                </c:pt>
                <c:pt idx="13">
                  <c:v>0.38363402585473855</c:v>
                </c:pt>
                <c:pt idx="14">
                  <c:v>0.37558392263445828</c:v>
                </c:pt>
                <c:pt idx="15">
                  <c:v>0.3818007287113534</c:v>
                </c:pt>
                <c:pt idx="16">
                  <c:v>0.35796169828309321</c:v>
                </c:pt>
                <c:pt idx="17">
                  <c:v>0.35347124940804359</c:v>
                </c:pt>
                <c:pt idx="18">
                  <c:v>0.32747324305521663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20-4B53-B773-2BD7FFD6A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831424"/>
        <c:axId val="865833504"/>
      </c:lineChart>
      <c:catAx>
        <c:axId val="8658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5833504"/>
        <c:crosses val="autoZero"/>
        <c:auto val="1"/>
        <c:lblAlgn val="ctr"/>
        <c:lblOffset val="100"/>
        <c:noMultiLvlLbl val="0"/>
      </c:catAx>
      <c:valAx>
        <c:axId val="86583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[kgCO2ekv/kWh]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58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Povprečni EF za TGP za porabljeno </a:t>
            </a:r>
            <a:r>
              <a:rPr lang="sl-SI"/>
              <a:t>dalj.</a:t>
            </a:r>
            <a:r>
              <a:rPr lang="sl-SI" baseline="0"/>
              <a:t> toploto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Podatki!$D$6:$V$6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Podatki!$D$37:$V$37</c:f>
              <c:numCache>
                <c:formatCode>#,##0.000</c:formatCode>
                <c:ptCount val="19"/>
                <c:pt idx="0">
                  <c:v>0.35152030342755264</c:v>
                </c:pt>
                <c:pt idx="1">
                  <c:v>0.38677236522670466</c:v>
                </c:pt>
                <c:pt idx="2">
                  <c:v>0.35677098648141764</c:v>
                </c:pt>
                <c:pt idx="3">
                  <c:v>0.37241771176321092</c:v>
                </c:pt>
                <c:pt idx="4">
                  <c:v>0.35338526565406619</c:v>
                </c:pt>
                <c:pt idx="5">
                  <c:v>0.39107452724677233</c:v>
                </c:pt>
                <c:pt idx="6">
                  <c:v>0.37289943099408435</c:v>
                </c:pt>
                <c:pt idx="7">
                  <c:v>0.35570303484286564</c:v>
                </c:pt>
                <c:pt idx="8">
                  <c:v>0.36030062413566954</c:v>
                </c:pt>
                <c:pt idx="9">
                  <c:v>0.34321203166739728</c:v>
                </c:pt>
                <c:pt idx="10">
                  <c:v>0.33362440838816892</c:v>
                </c:pt>
                <c:pt idx="11">
                  <c:v>0.33507696291175049</c:v>
                </c:pt>
                <c:pt idx="12">
                  <c:v>0.347108908015485</c:v>
                </c:pt>
                <c:pt idx="13">
                  <c:v>0.35001052843383457</c:v>
                </c:pt>
                <c:pt idx="14">
                  <c:v>0.33877640051028191</c:v>
                </c:pt>
                <c:pt idx="15">
                  <c:v>0.35240618840680332</c:v>
                </c:pt>
                <c:pt idx="16">
                  <c:v>0.36942234018166353</c:v>
                </c:pt>
                <c:pt idx="17">
                  <c:v>0.33356318921600364</c:v>
                </c:pt>
                <c:pt idx="18">
                  <c:v>0.33274049745882062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7-470C-8EE3-587DD466E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831424"/>
        <c:axId val="865833504"/>
      </c:lineChart>
      <c:catAx>
        <c:axId val="8658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5833504"/>
        <c:crosses val="autoZero"/>
        <c:auto val="1"/>
        <c:lblAlgn val="ctr"/>
        <c:lblOffset val="100"/>
        <c:noMultiLvlLbl val="0"/>
      </c:catAx>
      <c:valAx>
        <c:axId val="86583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[kgCO2ekv/kWh]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58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485775</xdr:colOff>
      <xdr:row>5</xdr:row>
      <xdr:rowOff>9525</xdr:rowOff>
    </xdr:from>
    <xdr:to>
      <xdr:col>33</xdr:col>
      <xdr:colOff>180975</xdr:colOff>
      <xdr:row>21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9525</xdr:colOff>
      <xdr:row>21</xdr:row>
      <xdr:rowOff>104775</xdr:rowOff>
    </xdr:from>
    <xdr:to>
      <xdr:col>33</xdr:col>
      <xdr:colOff>314325</xdr:colOff>
      <xdr:row>38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37"/>
  <sheetViews>
    <sheetView tabSelected="1" workbookViewId="0">
      <selection activeCell="M24" sqref="M24"/>
    </sheetView>
  </sheetViews>
  <sheetFormatPr defaultRowHeight="12.75" x14ac:dyDescent="0.2"/>
  <cols>
    <col min="2" max="2" width="14.42578125" customWidth="1"/>
    <col min="3" max="3" width="16.42578125" bestFit="1" customWidth="1"/>
    <col min="23" max="23" width="9.140625" style="8"/>
  </cols>
  <sheetData>
    <row r="3" spans="1:25" ht="19.5" x14ac:dyDescent="0.25">
      <c r="B3" s="6" t="s">
        <v>0</v>
      </c>
    </row>
    <row r="5" spans="1:25" x14ac:dyDescent="0.2">
      <c r="B5" t="s">
        <v>1</v>
      </c>
      <c r="D5" t="s">
        <v>2</v>
      </c>
    </row>
    <row r="6" spans="1:25" x14ac:dyDescent="0.2">
      <c r="D6" s="2">
        <v>2002</v>
      </c>
      <c r="E6" s="2">
        <v>2003</v>
      </c>
      <c r="F6" s="2">
        <v>2004</v>
      </c>
      <c r="G6" s="2">
        <v>2005</v>
      </c>
      <c r="H6" s="2">
        <v>2006</v>
      </c>
      <c r="I6" s="2">
        <v>2007</v>
      </c>
      <c r="J6" s="2">
        <v>2008</v>
      </c>
      <c r="K6" s="2">
        <v>2009</v>
      </c>
      <c r="L6" s="2">
        <v>2010</v>
      </c>
      <c r="M6" s="2">
        <v>2011</v>
      </c>
      <c r="N6" s="2">
        <f t="shared" ref="N6:V6" si="0">+M6+1</f>
        <v>2012</v>
      </c>
      <c r="O6" s="2">
        <f t="shared" si="0"/>
        <v>2013</v>
      </c>
      <c r="P6" s="2">
        <f t="shared" si="0"/>
        <v>2014</v>
      </c>
      <c r="Q6" s="2">
        <f t="shared" si="0"/>
        <v>2015</v>
      </c>
      <c r="R6" s="2">
        <f t="shared" si="0"/>
        <v>2016</v>
      </c>
      <c r="S6" s="2">
        <f t="shared" si="0"/>
        <v>2017</v>
      </c>
      <c r="T6" s="2">
        <f t="shared" si="0"/>
        <v>2018</v>
      </c>
      <c r="U6" s="2">
        <f t="shared" si="0"/>
        <v>2019</v>
      </c>
      <c r="V6" s="2">
        <f t="shared" si="0"/>
        <v>2020</v>
      </c>
      <c r="W6" s="9"/>
      <c r="X6" t="s">
        <v>37</v>
      </c>
      <c r="Y6" t="s">
        <v>36</v>
      </c>
    </row>
    <row r="7" spans="1:25" ht="15" x14ac:dyDescent="0.2">
      <c r="B7" s="4" t="s">
        <v>3</v>
      </c>
      <c r="C7" s="4" t="s">
        <v>4</v>
      </c>
      <c r="D7" s="5">
        <v>0.57632789297323161</v>
      </c>
      <c r="E7" s="5">
        <v>0.57896646306659827</v>
      </c>
      <c r="F7" s="5">
        <v>0.53141517527503868</v>
      </c>
      <c r="G7" s="5">
        <v>0.55175506747310554</v>
      </c>
      <c r="H7" s="5">
        <v>0.55092297676483803</v>
      </c>
      <c r="I7" s="5">
        <v>0.58064984231339178</v>
      </c>
      <c r="J7" s="5">
        <v>0.50404970630568169</v>
      </c>
      <c r="K7" s="5">
        <v>0.4836355177707044</v>
      </c>
      <c r="L7" s="5">
        <v>0.49412486515558363</v>
      </c>
      <c r="M7" s="5">
        <v>0.51976756339155217</v>
      </c>
      <c r="N7" s="5">
        <v>0.50098421983413788</v>
      </c>
      <c r="O7" s="5">
        <v>0.45430484932620691</v>
      </c>
      <c r="P7" s="5">
        <v>0.31955431452982808</v>
      </c>
      <c r="Q7" s="5">
        <v>0.38187486437533313</v>
      </c>
      <c r="R7" s="5">
        <v>0.37387030473325483</v>
      </c>
      <c r="S7" s="5">
        <v>0.38003329866090357</v>
      </c>
      <c r="T7" s="5">
        <v>0.35629370722773374</v>
      </c>
      <c r="U7" s="5">
        <v>0.35179280726993489</v>
      </c>
      <c r="V7" s="5">
        <v>0.32595949096732774</v>
      </c>
      <c r="W7" s="10"/>
      <c r="X7" s="3">
        <f>+AVERAGE(R7:W7)</f>
        <v>0.35758992177183097</v>
      </c>
      <c r="Y7" s="1">
        <f>+AVERAGE(D7:W7)</f>
        <v>0.46401489091654663</v>
      </c>
    </row>
    <row r="8" spans="1:25" x14ac:dyDescent="0.2">
      <c r="B8" t="s">
        <v>5</v>
      </c>
      <c r="C8" t="s">
        <v>6</v>
      </c>
      <c r="D8" s="1">
        <v>4.3485539587265682E-6</v>
      </c>
      <c r="E8" s="1">
        <v>4.3624913001255823E-6</v>
      </c>
      <c r="F8" s="1">
        <v>3.6963558922487371E-6</v>
      </c>
      <c r="G8" s="1">
        <v>5.3711116967871064E-6</v>
      </c>
      <c r="H8" s="1">
        <v>5.757222322875312E-6</v>
      </c>
      <c r="I8" s="1">
        <v>6.1448012707332499E-6</v>
      </c>
      <c r="J8" s="1">
        <v>9.8556092042871476E-6</v>
      </c>
      <c r="K8" s="1">
        <v>6.6920974139758392E-6</v>
      </c>
      <c r="L8" s="1">
        <v>6.3091380426167416E-6</v>
      </c>
      <c r="M8" s="1">
        <v>7.0156511664072159E-6</v>
      </c>
      <c r="N8" s="1">
        <v>6.7589257864356095E-6</v>
      </c>
      <c r="O8" s="1">
        <v>5.5860573079125171E-6</v>
      </c>
      <c r="P8" s="1">
        <v>4.6658803653573822E-6</v>
      </c>
      <c r="Q8" s="1">
        <v>4.9211041180181215E-6</v>
      </c>
      <c r="R8" s="1">
        <v>4.8180646371954292E-6</v>
      </c>
      <c r="S8" s="1">
        <v>5.3063062385803322E-6</v>
      </c>
      <c r="T8" s="1">
        <v>5.1977112777724749E-6</v>
      </c>
      <c r="U8" s="1">
        <v>5.6584748798390634E-6</v>
      </c>
      <c r="V8" s="1">
        <v>4.9075631334135039E-6</v>
      </c>
      <c r="W8" s="11"/>
    </row>
    <row r="9" spans="1:25" x14ac:dyDescent="0.2">
      <c r="B9" t="s">
        <v>7</v>
      </c>
      <c r="C9" t="s">
        <v>8</v>
      </c>
      <c r="D9" s="1">
        <v>7.4904068873624221E-6</v>
      </c>
      <c r="E9" s="1">
        <v>7.3965613955076678E-6</v>
      </c>
      <c r="F9" s="1">
        <v>6.6608605436558574E-6</v>
      </c>
      <c r="G9" s="1">
        <v>7.0962395769307032E-6</v>
      </c>
      <c r="H9" s="1">
        <v>7.2628352348144669E-6</v>
      </c>
      <c r="I9" s="1">
        <v>7.486760074166452E-6</v>
      </c>
      <c r="J9" s="1">
        <v>7.0570381078751957E-6</v>
      </c>
      <c r="K9" s="1">
        <v>6.3510289797362614E-6</v>
      </c>
      <c r="L9" s="1">
        <v>6.4142845929184655E-6</v>
      </c>
      <c r="M9" s="1">
        <v>6.8854167043475543E-6</v>
      </c>
      <c r="N9" s="1">
        <v>6.6519803156921749E-6</v>
      </c>
      <c r="O9" s="1">
        <v>6.0250246867316441E-6</v>
      </c>
      <c r="P9" s="1">
        <v>4.6258088750316832E-6</v>
      </c>
      <c r="Q9" s="1">
        <v>5.4903821357549741E-6</v>
      </c>
      <c r="R9" s="1">
        <v>5.3461955881664414E-6</v>
      </c>
      <c r="S9" s="1">
        <v>5.4858134043128956E-6</v>
      </c>
      <c r="T9" s="1">
        <v>5.1612358168294326E-6</v>
      </c>
      <c r="U9" s="1">
        <v>5.157651899707003E-6</v>
      </c>
      <c r="V9" s="1">
        <v>4.6679966763542523E-6</v>
      </c>
      <c r="W9" s="11"/>
    </row>
    <row r="10" spans="1:25" ht="15" x14ac:dyDescent="0.2">
      <c r="B10" s="4" t="s">
        <v>9</v>
      </c>
      <c r="C10" s="4" t="s">
        <v>10</v>
      </c>
      <c r="D10" s="5">
        <v>0.57866874807463375</v>
      </c>
      <c r="E10" s="5">
        <v>0.58127970064496282</v>
      </c>
      <c r="F10" s="5">
        <v>0.53349252061435426</v>
      </c>
      <c r="G10" s="5">
        <v>0.55400402465945053</v>
      </c>
      <c r="H10" s="5">
        <v>0.55323123222288462</v>
      </c>
      <c r="I10" s="5">
        <v>0.58303451684726182</v>
      </c>
      <c r="J10" s="5">
        <v>0.5063990938919356</v>
      </c>
      <c r="K10" s="5">
        <v>0.48569542684201522</v>
      </c>
      <c r="L10" s="5">
        <v>0.49619405041533871</v>
      </c>
      <c r="M10" s="5">
        <v>0.52199480884860794</v>
      </c>
      <c r="N10" s="5">
        <v>0.50313548311287515</v>
      </c>
      <c r="O10" s="5">
        <v>0.45623995811555074</v>
      </c>
      <c r="P10" s="5">
        <v>0.32104945258372142</v>
      </c>
      <c r="Q10" s="5">
        <v>0.38363402585473855</v>
      </c>
      <c r="R10" s="5">
        <v>0.37558392263445828</v>
      </c>
      <c r="S10" s="5">
        <v>0.3818007287113534</v>
      </c>
      <c r="T10" s="5">
        <v>0.35796169828309321</v>
      </c>
      <c r="U10" s="5">
        <v>0.35347124940804359</v>
      </c>
      <c r="V10" s="5">
        <v>0.32747324305521663</v>
      </c>
      <c r="W10" s="10"/>
      <c r="X10" s="3">
        <f>+AVERAGE(R10:W10)</f>
        <v>0.35925816841843305</v>
      </c>
      <c r="Y10" s="1">
        <f>+AVERAGE(D10:W10)</f>
        <v>0.46601809920107873</v>
      </c>
    </row>
    <row r="11" spans="1:25" x14ac:dyDescent="0.2">
      <c r="A11" t="s">
        <v>11</v>
      </c>
    </row>
    <row r="12" spans="1:25" x14ac:dyDescent="0.2">
      <c r="A12">
        <v>25</v>
      </c>
      <c r="B12" t="s">
        <v>5</v>
      </c>
      <c r="C12" t="s">
        <v>10</v>
      </c>
      <c r="D12" s="1">
        <f>+D8*$A12</f>
        <v>1.087138489681642E-4</v>
      </c>
      <c r="E12" s="1">
        <f t="shared" ref="E12:O12" si="1">+E8*$A12</f>
        <v>1.0906228250313955E-4</v>
      </c>
      <c r="F12" s="1">
        <f t="shared" si="1"/>
        <v>9.2408897306218423E-5</v>
      </c>
      <c r="G12" s="1">
        <f t="shared" si="1"/>
        <v>1.3427779241967765E-4</v>
      </c>
      <c r="H12" s="1">
        <f t="shared" si="1"/>
        <v>1.439305580718828E-4</v>
      </c>
      <c r="I12" s="1">
        <f t="shared" si="1"/>
        <v>1.5362003176833125E-4</v>
      </c>
      <c r="J12" s="1">
        <f t="shared" si="1"/>
        <v>2.4639023010717868E-4</v>
      </c>
      <c r="K12" s="1">
        <f t="shared" si="1"/>
        <v>1.6730243534939597E-4</v>
      </c>
      <c r="L12" s="1">
        <f t="shared" si="1"/>
        <v>1.5772845106541854E-4</v>
      </c>
      <c r="M12" s="1">
        <f t="shared" si="1"/>
        <v>1.7539127916018041E-4</v>
      </c>
      <c r="N12" s="1">
        <f t="shared" si="1"/>
        <v>1.6897314466089025E-4</v>
      </c>
      <c r="O12" s="1">
        <f t="shared" si="1"/>
        <v>1.3965143269781293E-4</v>
      </c>
      <c r="P12" s="1">
        <f t="shared" ref="P12:Q12" si="2">+P8*$A12</f>
        <v>1.1664700913393456E-4</v>
      </c>
      <c r="Q12" s="1">
        <f t="shared" si="2"/>
        <v>1.2302760295045305E-4</v>
      </c>
      <c r="R12" s="1">
        <f t="shared" ref="R12:S12" si="3">+R8*$A12</f>
        <v>1.2045161592988572E-4</v>
      </c>
      <c r="S12" s="1">
        <f t="shared" si="3"/>
        <v>1.326576559645083E-4</v>
      </c>
      <c r="T12" s="1">
        <f t="shared" ref="T12:U12" si="4">+T8*$A12</f>
        <v>1.2994278194431187E-4</v>
      </c>
      <c r="U12" s="1">
        <f t="shared" si="4"/>
        <v>1.4146187199597657E-4</v>
      </c>
      <c r="V12" s="1">
        <f t="shared" ref="V12" si="5">+V8*$A12</f>
        <v>1.2268907833533761E-4</v>
      </c>
      <c r="W12" s="11"/>
    </row>
    <row r="13" spans="1:25" x14ac:dyDescent="0.2">
      <c r="A13">
        <v>298</v>
      </c>
      <c r="B13" t="s">
        <v>7</v>
      </c>
      <c r="C13" t="s">
        <v>10</v>
      </c>
      <c r="D13" s="1">
        <f>+D9*$A13</f>
        <v>2.2321412524340016E-3</v>
      </c>
      <c r="E13" s="1">
        <f t="shared" ref="E13:O13" si="6">+E9*$A13</f>
        <v>2.2041752958612852E-3</v>
      </c>
      <c r="F13" s="1">
        <f t="shared" si="6"/>
        <v>1.9849364420094456E-3</v>
      </c>
      <c r="G13" s="1">
        <f t="shared" si="6"/>
        <v>2.1146793939253498E-3</v>
      </c>
      <c r="H13" s="1">
        <f t="shared" si="6"/>
        <v>2.1643248999747111E-3</v>
      </c>
      <c r="I13" s="1">
        <f t="shared" si="6"/>
        <v>2.2310545021016026E-3</v>
      </c>
      <c r="J13" s="1">
        <f t="shared" si="6"/>
        <v>2.1029973561468083E-3</v>
      </c>
      <c r="K13" s="1">
        <f t="shared" si="6"/>
        <v>1.892606635961406E-3</v>
      </c>
      <c r="L13" s="1">
        <f t="shared" si="6"/>
        <v>1.9114568086897026E-3</v>
      </c>
      <c r="M13" s="1">
        <f t="shared" si="6"/>
        <v>2.0518541778955712E-3</v>
      </c>
      <c r="N13" s="1">
        <f t="shared" si="6"/>
        <v>1.9822901340762682E-3</v>
      </c>
      <c r="O13" s="1">
        <f t="shared" si="6"/>
        <v>1.7954573566460299E-3</v>
      </c>
      <c r="P13" s="1">
        <f t="shared" ref="P13:Q13" si="7">+P9*$A13</f>
        <v>1.3784910447594415E-3</v>
      </c>
      <c r="Q13" s="1">
        <f t="shared" si="7"/>
        <v>1.6361338764549823E-3</v>
      </c>
      <c r="R13" s="1">
        <f t="shared" ref="R13:S13" si="8">+R9*$A13</f>
        <v>1.5931662852735995E-3</v>
      </c>
      <c r="S13" s="1">
        <f t="shared" si="8"/>
        <v>1.6347723944852429E-3</v>
      </c>
      <c r="T13" s="1">
        <f t="shared" ref="T13:U13" si="9">+T9*$A13</f>
        <v>1.5380482734151709E-3</v>
      </c>
      <c r="U13" s="1">
        <f t="shared" si="9"/>
        <v>1.5369802661126869E-3</v>
      </c>
      <c r="V13" s="1">
        <f t="shared" ref="V13" si="10">+V9*$A13</f>
        <v>1.3910630095535672E-3</v>
      </c>
      <c r="W13" s="11"/>
    </row>
    <row r="15" spans="1:25" x14ac:dyDescent="0.2">
      <c r="B15" t="s">
        <v>15</v>
      </c>
    </row>
    <row r="17" spans="2:23" x14ac:dyDescent="0.2">
      <c r="B17" t="s">
        <v>16</v>
      </c>
      <c r="C17" t="s">
        <v>17</v>
      </c>
      <c r="D17" s="7">
        <v>6.2336124503087204E-2</v>
      </c>
      <c r="E17" s="7">
        <v>7.0140937397574571E-2</v>
      </c>
      <c r="F17" s="7">
        <v>6.8854010568656837E-2</v>
      </c>
      <c r="G17" s="7">
        <v>7.3958980733374771E-2</v>
      </c>
      <c r="H17" s="7">
        <v>6.4896976989020902E-2</v>
      </c>
      <c r="I17" s="7">
        <v>6.4751958224543077E-2</v>
      </c>
      <c r="J17" s="7">
        <v>6.2804171494785635E-2</v>
      </c>
      <c r="K17" s="7">
        <v>8.3515713910531378E-2</v>
      </c>
      <c r="L17" s="7">
        <v>8.5550857995523505E-2</v>
      </c>
      <c r="M17" s="7">
        <v>7.0409134157944808E-2</v>
      </c>
      <c r="N17" s="7">
        <v>7.7671451355661877E-2</v>
      </c>
      <c r="O17" s="7">
        <v>7.4521331532533569E-2</v>
      </c>
      <c r="P17" s="7">
        <v>7.3174615813360933E-2</v>
      </c>
      <c r="Q17" s="7">
        <v>7.4369910818146562E-2</v>
      </c>
      <c r="R17" s="7">
        <v>7.3912201813886136E-2</v>
      </c>
      <c r="S17" s="7">
        <v>7.0310164157054905E-2</v>
      </c>
      <c r="T17" s="7">
        <v>6.8739668336631629E-2</v>
      </c>
      <c r="U17" s="7">
        <v>6.966871547040035E-2</v>
      </c>
      <c r="V17" s="7">
        <v>6.5054125863566875E-2</v>
      </c>
      <c r="W17" s="12"/>
    </row>
    <row r="20" spans="2:23" x14ac:dyDescent="0.2">
      <c r="D20" s="2">
        <v>2002</v>
      </c>
      <c r="E20" s="2">
        <v>2003</v>
      </c>
      <c r="F20" s="2">
        <v>2004</v>
      </c>
      <c r="G20" s="2">
        <v>2005</v>
      </c>
      <c r="H20" s="2">
        <v>2006</v>
      </c>
      <c r="I20" s="2">
        <v>2007</v>
      </c>
      <c r="J20" s="2">
        <v>2008</v>
      </c>
      <c r="K20" s="2">
        <v>2009</v>
      </c>
      <c r="L20" s="2">
        <v>2010</v>
      </c>
      <c r="M20" s="2">
        <v>2011</v>
      </c>
      <c r="N20" s="2">
        <f t="shared" ref="N20" si="11">+M20+1</f>
        <v>2012</v>
      </c>
      <c r="O20" s="2">
        <f t="shared" ref="O20" si="12">+N20+1</f>
        <v>2013</v>
      </c>
      <c r="P20" s="2">
        <f t="shared" ref="P20" si="13">+O20+1</f>
        <v>2014</v>
      </c>
      <c r="Q20" s="2">
        <f t="shared" ref="Q20" si="14">+P20+1</f>
        <v>2015</v>
      </c>
      <c r="R20" s="2">
        <f t="shared" ref="R20" si="15">+Q20+1</f>
        <v>2016</v>
      </c>
      <c r="S20" s="2">
        <f t="shared" ref="S20" si="16">+R20+1</f>
        <v>2017</v>
      </c>
      <c r="T20" s="2">
        <f t="shared" ref="T20" si="17">+S20+1</f>
        <v>2018</v>
      </c>
      <c r="U20" s="2">
        <f t="shared" ref="U20:V20" si="18">+T20+1</f>
        <v>2019</v>
      </c>
      <c r="V20" s="2">
        <f t="shared" si="18"/>
        <v>2020</v>
      </c>
    </row>
    <row r="21" spans="2:23" ht="15" x14ac:dyDescent="0.2">
      <c r="B21" s="4" t="s">
        <v>32</v>
      </c>
      <c r="C21" s="4" t="s">
        <v>34</v>
      </c>
      <c r="D21" s="5">
        <v>1.4785092128198538</v>
      </c>
      <c r="E21" s="5">
        <v>1.3867080973507204</v>
      </c>
      <c r="F21" s="5">
        <v>1.0655001500123968</v>
      </c>
      <c r="G21" s="5">
        <v>1.0879084018702783</v>
      </c>
      <c r="H21" s="5">
        <v>1.0854979093786774</v>
      </c>
      <c r="I21" s="5">
        <v>0.99298817564247144</v>
      </c>
      <c r="J21" s="5">
        <v>0.90100585246427722</v>
      </c>
      <c r="K21" s="5">
        <v>0.8024963702333352</v>
      </c>
      <c r="L21" s="5">
        <v>0.83488695558645343</v>
      </c>
      <c r="M21" s="5">
        <v>0.85459354465609316</v>
      </c>
      <c r="N21" s="5">
        <v>0.81382911722814877</v>
      </c>
      <c r="O21" s="5">
        <v>0.71022324231379219</v>
      </c>
      <c r="P21" s="5">
        <v>0.4820659849766229</v>
      </c>
      <c r="Q21" s="5">
        <v>0.34622295490514837</v>
      </c>
      <c r="R21" s="5">
        <v>0.26936359802766874</v>
      </c>
      <c r="S21" s="5">
        <v>0.33161271435585465</v>
      </c>
      <c r="T21" s="5">
        <v>0.3123095517673356</v>
      </c>
      <c r="U21" s="5">
        <v>0.2364168764359702</v>
      </c>
      <c r="V21" s="5">
        <v>0.20867415254853786</v>
      </c>
    </row>
    <row r="22" spans="2:23" ht="15" x14ac:dyDescent="0.2">
      <c r="B22" s="4" t="s">
        <v>33</v>
      </c>
      <c r="C22" s="4" t="s">
        <v>35</v>
      </c>
      <c r="D22" s="5">
        <v>5.8680554572349858E-2</v>
      </c>
      <c r="E22" s="5">
        <v>4.8619881493349504E-2</v>
      </c>
      <c r="F22" s="5">
        <v>3.8711164641584077E-2</v>
      </c>
      <c r="G22" s="5">
        <v>3.9598695166573279E-2</v>
      </c>
      <c r="H22" s="5">
        <v>1.960371145489638E-2</v>
      </c>
      <c r="I22" s="5">
        <v>2.6814854841909264E-2</v>
      </c>
      <c r="J22" s="5">
        <v>4.2464818735583949E-2</v>
      </c>
      <c r="K22" s="5">
        <v>2.4186106879830308E-2</v>
      </c>
      <c r="L22" s="5">
        <v>1.9253723841780996E-2</v>
      </c>
      <c r="M22" s="5">
        <v>2.55395971273134E-2</v>
      </c>
      <c r="N22" s="5">
        <v>2.520007349155404E-2</v>
      </c>
      <c r="O22" s="5">
        <v>1.7806795132807134E-2</v>
      </c>
      <c r="P22" s="5">
        <v>1.1994771809043563E-2</v>
      </c>
      <c r="Q22" s="5">
        <v>9.8767371159057503E-3</v>
      </c>
      <c r="R22" s="5">
        <v>7.4970658010031395E-3</v>
      </c>
      <c r="S22" s="5">
        <v>1.0113941850033472E-2</v>
      </c>
      <c r="T22" s="5">
        <v>9.4201633106812174E-3</v>
      </c>
      <c r="U22" s="5">
        <v>1.0036561037275495E-2</v>
      </c>
      <c r="V22" s="5">
        <v>8.1375815754234117E-3</v>
      </c>
    </row>
    <row r="31" spans="2:23" ht="19.5" x14ac:dyDescent="0.25">
      <c r="B31" s="6" t="s">
        <v>29</v>
      </c>
    </row>
    <row r="33" spans="2:25" x14ac:dyDescent="0.2">
      <c r="D33" s="2">
        <v>2002</v>
      </c>
      <c r="E33" s="2">
        <v>2003</v>
      </c>
      <c r="F33" s="2">
        <v>2004</v>
      </c>
      <c r="G33" s="2">
        <v>2005</v>
      </c>
      <c r="H33" s="2">
        <v>2006</v>
      </c>
      <c r="I33" s="2">
        <v>2007</v>
      </c>
      <c r="J33" s="2">
        <v>2008</v>
      </c>
      <c r="K33" s="2">
        <v>2009</v>
      </c>
      <c r="L33" s="2">
        <v>2010</v>
      </c>
      <c r="M33" s="2">
        <v>2011</v>
      </c>
      <c r="N33" s="2">
        <v>2012</v>
      </c>
      <c r="O33" s="2">
        <f t="shared" ref="O33:T33" si="19">+O6</f>
        <v>2013</v>
      </c>
      <c r="P33" s="2">
        <f t="shared" si="19"/>
        <v>2014</v>
      </c>
      <c r="Q33" s="2">
        <f t="shared" si="19"/>
        <v>2015</v>
      </c>
      <c r="R33" s="2">
        <f t="shared" si="19"/>
        <v>2016</v>
      </c>
      <c r="S33" s="2">
        <f t="shared" si="19"/>
        <v>2017</v>
      </c>
      <c r="T33" s="2">
        <f t="shared" si="19"/>
        <v>2018</v>
      </c>
      <c r="U33" s="2">
        <f t="shared" ref="U33:V33" si="20">+U6</f>
        <v>2019</v>
      </c>
      <c r="V33" s="2">
        <f t="shared" si="20"/>
        <v>2020</v>
      </c>
      <c r="W33" s="9"/>
    </row>
    <row r="34" spans="2:25" ht="15" x14ac:dyDescent="0.2">
      <c r="B34" s="4" t="s">
        <v>3</v>
      </c>
      <c r="C34" s="4" t="s">
        <v>12</v>
      </c>
      <c r="D34" s="5">
        <v>0.34896874277522777</v>
      </c>
      <c r="E34" s="5">
        <v>0.38411111280415067</v>
      </c>
      <c r="F34" s="5">
        <v>0.35403198556595805</v>
      </c>
      <c r="G34" s="5">
        <v>0.36971448780355803</v>
      </c>
      <c r="H34" s="5">
        <v>0.35078247827080566</v>
      </c>
      <c r="I34" s="5">
        <v>0.38815272690152525</v>
      </c>
      <c r="J34" s="5">
        <v>0.36992458269431683</v>
      </c>
      <c r="K34" s="5">
        <v>0.35263144117193612</v>
      </c>
      <c r="L34" s="5">
        <v>0.35714175205168142</v>
      </c>
      <c r="M34" s="5">
        <v>0.34006895198857234</v>
      </c>
      <c r="N34" s="5">
        <v>0.33052380178114132</v>
      </c>
      <c r="O34" s="5">
        <v>0.33171779031403503</v>
      </c>
      <c r="P34" s="5">
        <v>0.34450922149533253</v>
      </c>
      <c r="Q34" s="5">
        <v>0.34691735490469411</v>
      </c>
      <c r="R34" s="5">
        <v>0.33578804690782083</v>
      </c>
      <c r="S34" s="5">
        <v>0.34927857633255271</v>
      </c>
      <c r="T34" s="5">
        <v>0.36617734469210755</v>
      </c>
      <c r="U34" s="5">
        <v>0.33038814041980469</v>
      </c>
      <c r="V34" s="5">
        <v>0.3293724001704747</v>
      </c>
      <c r="W34"/>
      <c r="Y34" s="1">
        <f>+AVERAGE(D34:W34)</f>
        <v>0.35158952310766817</v>
      </c>
    </row>
    <row r="35" spans="2:25" x14ac:dyDescent="0.2">
      <c r="B35" t="s">
        <v>5</v>
      </c>
      <c r="C35" t="s">
        <v>38</v>
      </c>
      <c r="D35">
        <v>1.1786538201476189E-5</v>
      </c>
      <c r="E35">
        <v>1.2597997135785528E-5</v>
      </c>
      <c r="F35">
        <v>1.3138858825049239E-5</v>
      </c>
      <c r="G35">
        <v>1.2646420087454379E-5</v>
      </c>
      <c r="H35">
        <v>1.259913126312071E-5</v>
      </c>
      <c r="I35">
        <v>1.2659392507752558E-5</v>
      </c>
      <c r="J35">
        <v>1.430759260182718E-5</v>
      </c>
      <c r="K35">
        <v>1.7915238493785776E-5</v>
      </c>
      <c r="L35">
        <v>1.8309242647895504E-5</v>
      </c>
      <c r="M35">
        <v>1.9858522445674449E-5</v>
      </c>
      <c r="N35">
        <v>2.0449619646691214E-5</v>
      </c>
      <c r="O35">
        <v>2.3838002061966155E-5</v>
      </c>
      <c r="P35">
        <v>2.2232413147011045E-5</v>
      </c>
      <c r="Q35">
        <v>2.860315780333096E-5</v>
      </c>
      <c r="R35">
        <v>2.767423752354122E-5</v>
      </c>
      <c r="S35">
        <v>2.967116051815321E-5</v>
      </c>
      <c r="T35">
        <v>3.0483881693294295E-5</v>
      </c>
      <c r="U35">
        <v>3.2348580427412272E-5</v>
      </c>
      <c r="V35">
        <v>3.5185791401453562E-5</v>
      </c>
      <c r="W35"/>
    </row>
    <row r="36" spans="2:25" x14ac:dyDescent="0.2">
      <c r="B36" t="s">
        <v>7</v>
      </c>
      <c r="C36" t="s">
        <v>39</v>
      </c>
      <c r="D36">
        <v>7.5734805278122146E-6</v>
      </c>
      <c r="E36">
        <v>7.8734983025483489E-6</v>
      </c>
      <c r="F36">
        <v>8.0890249826623859E-6</v>
      </c>
      <c r="G36">
        <v>8.0102800586126272E-6</v>
      </c>
      <c r="H36">
        <v>7.6772117506122155E-6</v>
      </c>
      <c r="I36">
        <v>8.7426695723267052E-6</v>
      </c>
      <c r="J36">
        <v>8.7824110225564358E-6</v>
      </c>
      <c r="K36">
        <v>8.804405062365254E-6</v>
      </c>
      <c r="L36">
        <v>9.0642316033249701E-6</v>
      </c>
      <c r="M36">
        <v>8.8812638177282835E-6</v>
      </c>
      <c r="N36">
        <v>8.689148039799748E-6</v>
      </c>
      <c r="O36">
        <v>9.2725588797524274E-6</v>
      </c>
      <c r="P36">
        <v>6.8586449378431253E-6</v>
      </c>
      <c r="Q36">
        <v>7.980183167977276E-6</v>
      </c>
      <c r="R36">
        <v>7.7063680012501126E-6</v>
      </c>
      <c r="S36">
        <v>8.0061512124053435E-6</v>
      </c>
      <c r="T36">
        <v>8.3318739839715188E-6</v>
      </c>
      <c r="U36">
        <v>7.9407190789049175E-6</v>
      </c>
      <c r="V36">
        <v>8.3505117560724516E-6</v>
      </c>
      <c r="W36"/>
    </row>
    <row r="37" spans="2:25" ht="15" x14ac:dyDescent="0.2">
      <c r="B37" s="4" t="s">
        <v>14</v>
      </c>
      <c r="C37" s="4" t="s">
        <v>13</v>
      </c>
      <c r="D37" s="5">
        <v>0.35152030342755264</v>
      </c>
      <c r="E37" s="5">
        <v>0.38677236522670466</v>
      </c>
      <c r="F37" s="5">
        <v>0.35677098648141764</v>
      </c>
      <c r="G37" s="5">
        <v>0.37241771176321092</v>
      </c>
      <c r="H37" s="5">
        <v>0.35338526565406619</v>
      </c>
      <c r="I37" s="5">
        <v>0.39107452724677233</v>
      </c>
      <c r="J37" s="5">
        <v>0.37289943099408435</v>
      </c>
      <c r="K37" s="5">
        <v>0.35570303484286564</v>
      </c>
      <c r="L37" s="5">
        <v>0.36030062413566954</v>
      </c>
      <c r="M37" s="5">
        <v>0.34321203166739728</v>
      </c>
      <c r="N37" s="5">
        <v>0.33362440838816892</v>
      </c>
      <c r="O37" s="5">
        <v>0.33507696291175049</v>
      </c>
      <c r="P37" s="5">
        <v>0.347108908015485</v>
      </c>
      <c r="Q37" s="5">
        <v>0.35001052843383457</v>
      </c>
      <c r="R37" s="5">
        <v>0.33877640051028191</v>
      </c>
      <c r="S37" s="5">
        <v>0.35240618840680332</v>
      </c>
      <c r="T37" s="5">
        <v>0.36942234018166353</v>
      </c>
      <c r="U37" s="5">
        <v>0.33356318921600364</v>
      </c>
      <c r="V37" s="5">
        <v>0.33274049745882062</v>
      </c>
      <c r="W37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B24"/>
  <sheetViews>
    <sheetView workbookViewId="0">
      <selection activeCell="F32" sqref="F32"/>
    </sheetView>
  </sheetViews>
  <sheetFormatPr defaultRowHeight="12.75" x14ac:dyDescent="0.2"/>
  <sheetData>
    <row r="4" spans="2:2" x14ac:dyDescent="0.2">
      <c r="B4" t="s">
        <v>18</v>
      </c>
    </row>
    <row r="7" spans="2:2" x14ac:dyDescent="0.2">
      <c r="B7" s="2" t="s">
        <v>19</v>
      </c>
    </row>
    <row r="8" spans="2:2" x14ac:dyDescent="0.2">
      <c r="B8" t="s">
        <v>20</v>
      </c>
    </row>
    <row r="10" spans="2:2" x14ac:dyDescent="0.2">
      <c r="B10" s="2" t="s">
        <v>22</v>
      </c>
    </row>
    <row r="11" spans="2:2" x14ac:dyDescent="0.2">
      <c r="B11" t="s">
        <v>21</v>
      </c>
    </row>
    <row r="15" spans="2:2" x14ac:dyDescent="0.2">
      <c r="B15" s="2" t="s">
        <v>23</v>
      </c>
    </row>
    <row r="16" spans="2:2" x14ac:dyDescent="0.2">
      <c r="B16" t="s">
        <v>24</v>
      </c>
    </row>
    <row r="18" spans="2:2" x14ac:dyDescent="0.2">
      <c r="B18" s="2" t="s">
        <v>25</v>
      </c>
    </row>
    <row r="19" spans="2:2" x14ac:dyDescent="0.2">
      <c r="B19" t="s">
        <v>30</v>
      </c>
    </row>
    <row r="21" spans="2:2" x14ac:dyDescent="0.2">
      <c r="B21" t="s">
        <v>27</v>
      </c>
    </row>
    <row r="22" spans="2:2" x14ac:dyDescent="0.2">
      <c r="B22" t="s">
        <v>26</v>
      </c>
    </row>
    <row r="23" spans="2:2" x14ac:dyDescent="0.2">
      <c r="B23" t="s">
        <v>31</v>
      </c>
    </row>
    <row r="24" spans="2:2" x14ac:dyDescent="0.2">
      <c r="B24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Podatki</vt:lpstr>
      <vt:lpstr>Metodologija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Matjaz Cesen</dc:creator>
  <cp:lastModifiedBy>matjazc</cp:lastModifiedBy>
  <dcterms:created xsi:type="dcterms:W3CDTF">2012-07-24T13:16:38Z</dcterms:created>
  <dcterms:modified xsi:type="dcterms:W3CDTF">2022-05-03T13:06:23Z</dcterms:modified>
</cp:coreProperties>
</file>